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poj\Desktop\"/>
    </mc:Choice>
  </mc:AlternateContent>
  <xr:revisionPtr revIDLastSave="0" documentId="8_{9CA88E6B-FD44-41CF-9893-B5E37230879A}" xr6:coauthVersionLast="47" xr6:coauthVersionMax="47" xr10:uidLastSave="{00000000-0000-0000-0000-000000000000}"/>
  <bookViews>
    <workbookView xWindow="-98" yWindow="-98" windowWidth="21795" windowHeight="12975" activeTab="3" xr2:uid="{4A0FEEF8-258E-4872-8B27-9190AB55C9F3}"/>
  </bookViews>
  <sheets>
    <sheet name="SABINA" sheetId="5" r:id="rId1"/>
    <sheet name="SPA" sheetId="4" r:id="rId2"/>
    <sheet name="RPH" sheetId="3" r:id="rId3"/>
    <sheet name="SISB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4" i="2" l="1"/>
  <c r="V364" i="2" s="1"/>
  <c r="W364" i="2" s="1"/>
  <c r="X364" i="2" s="1"/>
  <c r="Y364" i="2" s="1"/>
  <c r="V361" i="2"/>
  <c r="W361" i="2" s="1"/>
  <c r="U361" i="2"/>
  <c r="T358" i="2"/>
  <c r="U358" i="2" s="1"/>
  <c r="U353" i="2"/>
  <c r="V353" i="2" s="1"/>
  <c r="W353" i="2" s="1"/>
  <c r="X353" i="2" s="1"/>
  <c r="Y353" i="2" s="1"/>
  <c r="U351" i="2"/>
  <c r="V351" i="2" s="1"/>
  <c r="W351" i="2" s="1"/>
  <c r="X351" i="2" s="1"/>
  <c r="Y351" i="2" s="1"/>
  <c r="U348" i="2"/>
  <c r="V348" i="2" s="1"/>
  <c r="W348" i="2" s="1"/>
  <c r="X348" i="2" s="1"/>
  <c r="Y348" i="2" s="1"/>
  <c r="T347" i="2"/>
  <c r="U346" i="2"/>
  <c r="V346" i="2" s="1"/>
  <c r="W346" i="2" s="1"/>
  <c r="X346" i="2" s="1"/>
  <c r="Y346" i="2" s="1"/>
  <c r="T345" i="2"/>
  <c r="U344" i="2"/>
  <c r="V344" i="2" s="1"/>
  <c r="W344" i="2" s="1"/>
  <c r="X344" i="2" s="1"/>
  <c r="Y344" i="2" s="1"/>
  <c r="U343" i="2"/>
  <c r="V343" i="2" s="1"/>
  <c r="W343" i="2" s="1"/>
  <c r="X343" i="2" s="1"/>
  <c r="Y343" i="2" s="1"/>
  <c r="T342" i="2"/>
  <c r="T349" i="2" s="1"/>
  <c r="U341" i="2"/>
  <c r="V341" i="2" s="1"/>
  <c r="W341" i="2" s="1"/>
  <c r="X341" i="2" s="1"/>
  <c r="Y341" i="2" s="1"/>
  <c r="U364" i="3"/>
  <c r="V364" i="3" s="1"/>
  <c r="W364" i="3" s="1"/>
  <c r="X364" i="3" s="1"/>
  <c r="Y364" i="3" s="1"/>
  <c r="V361" i="3"/>
  <c r="U361" i="3"/>
  <c r="T358" i="3"/>
  <c r="U353" i="3"/>
  <c r="V353" i="3" s="1"/>
  <c r="W353" i="3" s="1"/>
  <c r="X353" i="3" s="1"/>
  <c r="Y353" i="3" s="1"/>
  <c r="U351" i="3"/>
  <c r="V351" i="3" s="1"/>
  <c r="W351" i="3" s="1"/>
  <c r="X351" i="3" s="1"/>
  <c r="Y351" i="3" s="1"/>
  <c r="U348" i="3"/>
  <c r="V348" i="3" s="1"/>
  <c r="W348" i="3" s="1"/>
  <c r="X348" i="3" s="1"/>
  <c r="Y348" i="3" s="1"/>
  <c r="T347" i="3"/>
  <c r="U346" i="3"/>
  <c r="V346" i="3" s="1"/>
  <c r="W346" i="3" s="1"/>
  <c r="X346" i="3" s="1"/>
  <c r="Y346" i="3" s="1"/>
  <c r="T345" i="3"/>
  <c r="U344" i="3"/>
  <c r="V344" i="3" s="1"/>
  <c r="W344" i="3" s="1"/>
  <c r="X344" i="3" s="1"/>
  <c r="Y344" i="3" s="1"/>
  <c r="U343" i="3"/>
  <c r="V343" i="3" s="1"/>
  <c r="W343" i="3" s="1"/>
  <c r="X343" i="3" s="1"/>
  <c r="Y343" i="3" s="1"/>
  <c r="T342" i="3"/>
  <c r="T349" i="3" s="1"/>
  <c r="U341" i="3"/>
  <c r="V341" i="3" s="1"/>
  <c r="W341" i="3" s="1"/>
  <c r="X341" i="3" s="1"/>
  <c r="Y341" i="3" s="1"/>
  <c r="U364" i="4"/>
  <c r="V364" i="4" s="1"/>
  <c r="W364" i="4" s="1"/>
  <c r="X364" i="4" s="1"/>
  <c r="Y364" i="4" s="1"/>
  <c r="V361" i="4"/>
  <c r="U361" i="4"/>
  <c r="T358" i="4"/>
  <c r="U353" i="4"/>
  <c r="V353" i="4" s="1"/>
  <c r="W353" i="4" s="1"/>
  <c r="X353" i="4" s="1"/>
  <c r="Y353" i="4" s="1"/>
  <c r="U351" i="4"/>
  <c r="V351" i="4" s="1"/>
  <c r="W351" i="4" s="1"/>
  <c r="X351" i="4" s="1"/>
  <c r="Y351" i="4" s="1"/>
  <c r="U348" i="4"/>
  <c r="V348" i="4" s="1"/>
  <c r="W348" i="4" s="1"/>
  <c r="X348" i="4" s="1"/>
  <c r="Y348" i="4" s="1"/>
  <c r="T347" i="4"/>
  <c r="U346" i="4"/>
  <c r="V346" i="4" s="1"/>
  <c r="W346" i="4" s="1"/>
  <c r="X346" i="4" s="1"/>
  <c r="Y346" i="4" s="1"/>
  <c r="T345" i="4"/>
  <c r="U344" i="4"/>
  <c r="V344" i="4" s="1"/>
  <c r="W344" i="4" s="1"/>
  <c r="X344" i="4" s="1"/>
  <c r="Y344" i="4" s="1"/>
  <c r="U343" i="4"/>
  <c r="V343" i="4" s="1"/>
  <c r="W343" i="4" s="1"/>
  <c r="X343" i="4" s="1"/>
  <c r="Y343" i="4" s="1"/>
  <c r="T342" i="4"/>
  <c r="T349" i="4" s="1"/>
  <c r="U341" i="4"/>
  <c r="V341" i="4" s="1"/>
  <c r="W341" i="4" s="1"/>
  <c r="X341" i="4" s="1"/>
  <c r="Y341" i="4" s="1"/>
  <c r="U364" i="5"/>
  <c r="V364" i="5" s="1"/>
  <c r="W364" i="5" s="1"/>
  <c r="X364" i="5" s="1"/>
  <c r="Y364" i="5" s="1"/>
  <c r="U361" i="5"/>
  <c r="V361" i="5" s="1"/>
  <c r="T358" i="5"/>
  <c r="U353" i="5"/>
  <c r="V353" i="5" s="1"/>
  <c r="W353" i="5" s="1"/>
  <c r="X353" i="5" s="1"/>
  <c r="Y353" i="5" s="1"/>
  <c r="U351" i="5"/>
  <c r="V351" i="5" s="1"/>
  <c r="W351" i="5" s="1"/>
  <c r="X351" i="5" s="1"/>
  <c r="Y351" i="5" s="1"/>
  <c r="U348" i="5"/>
  <c r="V348" i="5" s="1"/>
  <c r="W348" i="5" s="1"/>
  <c r="X348" i="5" s="1"/>
  <c r="Y348" i="5" s="1"/>
  <c r="U346" i="5"/>
  <c r="V346" i="5" s="1"/>
  <c r="W346" i="5" s="1"/>
  <c r="X346" i="5" s="1"/>
  <c r="Y346" i="5" s="1"/>
  <c r="U344" i="5"/>
  <c r="V344" i="5" s="1"/>
  <c r="W344" i="5" s="1"/>
  <c r="X344" i="5" s="1"/>
  <c r="Y344" i="5" s="1"/>
  <c r="U343" i="5"/>
  <c r="V343" i="5" s="1"/>
  <c r="W343" i="5" s="1"/>
  <c r="X343" i="5" s="1"/>
  <c r="Y343" i="5" s="1"/>
  <c r="T342" i="5"/>
  <c r="T349" i="5" s="1"/>
  <c r="U341" i="5"/>
  <c r="V341" i="5" s="1"/>
  <c r="W341" i="5" s="1"/>
  <c r="X341" i="5" s="1"/>
  <c r="Y341" i="5" s="1"/>
  <c r="T350" i="2" l="1"/>
  <c r="T352" i="2" s="1"/>
  <c r="V358" i="2"/>
  <c r="X361" i="2"/>
  <c r="U342" i="2"/>
  <c r="T350" i="3"/>
  <c r="T352" i="3" s="1"/>
  <c r="W361" i="3"/>
  <c r="U358" i="3"/>
  <c r="U342" i="3"/>
  <c r="T350" i="4"/>
  <c r="T352" i="4" s="1"/>
  <c r="W361" i="4"/>
  <c r="U358" i="4"/>
  <c r="U342" i="4"/>
  <c r="T345" i="5"/>
  <c r="T347" i="5"/>
  <c r="T350" i="5"/>
  <c r="T352" i="5" s="1"/>
  <c r="W361" i="5"/>
  <c r="U342" i="5"/>
  <c r="U358" i="5"/>
  <c r="U349" i="2" l="1"/>
  <c r="V342" i="2"/>
  <c r="U347" i="2"/>
  <c r="U345" i="2"/>
  <c r="U350" i="2" s="1"/>
  <c r="U352" i="2" s="1"/>
  <c r="Y361" i="2"/>
  <c r="W358" i="2"/>
  <c r="T354" i="2"/>
  <c r="T355" i="2" s="1"/>
  <c r="U349" i="3"/>
  <c r="V342" i="3"/>
  <c r="U347" i="3"/>
  <c r="U345" i="3"/>
  <c r="U350" i="3" s="1"/>
  <c r="U352" i="3" s="1"/>
  <c r="V358" i="3"/>
  <c r="X361" i="3"/>
  <c r="T355" i="3"/>
  <c r="T354" i="3"/>
  <c r="T354" i="4"/>
  <c r="T355" i="4" s="1"/>
  <c r="U349" i="4"/>
  <c r="V342" i="4"/>
  <c r="U347" i="4"/>
  <c r="U345" i="4"/>
  <c r="V358" i="4"/>
  <c r="X361" i="4"/>
  <c r="V358" i="5"/>
  <c r="V342" i="5"/>
  <c r="U347" i="5"/>
  <c r="U345" i="5"/>
  <c r="U349" i="5"/>
  <c r="X361" i="5"/>
  <c r="T354" i="5"/>
  <c r="T355" i="5" s="1"/>
  <c r="T359" i="2" l="1"/>
  <c r="T357" i="2"/>
  <c r="T356" i="2"/>
  <c r="X358" i="2"/>
  <c r="V349" i="2"/>
  <c r="W342" i="2"/>
  <c r="V347" i="2"/>
  <c r="V345" i="2"/>
  <c r="V350" i="2" s="1"/>
  <c r="V352" i="2" s="1"/>
  <c r="U354" i="2"/>
  <c r="U355" i="2" s="1"/>
  <c r="T356" i="3"/>
  <c r="T359" i="3"/>
  <c r="T357" i="3"/>
  <c r="Y361" i="3"/>
  <c r="U354" i="3"/>
  <c r="U355" i="3"/>
  <c r="W358" i="3"/>
  <c r="V349" i="3"/>
  <c r="W342" i="3"/>
  <c r="V347" i="3"/>
  <c r="V345" i="3"/>
  <c r="V350" i="3" s="1"/>
  <c r="V352" i="3" s="1"/>
  <c r="T359" i="4"/>
  <c r="T357" i="4"/>
  <c r="T356" i="4"/>
  <c r="U350" i="4"/>
  <c r="U352" i="4" s="1"/>
  <c r="Y361" i="4"/>
  <c r="W358" i="4"/>
  <c r="V349" i="4"/>
  <c r="W342" i="4"/>
  <c r="V347" i="4"/>
  <c r="V345" i="4"/>
  <c r="V350" i="4" s="1"/>
  <c r="V352" i="4" s="1"/>
  <c r="V349" i="5"/>
  <c r="W342" i="5"/>
  <c r="V347" i="5"/>
  <c r="V345" i="5"/>
  <c r="W358" i="5"/>
  <c r="T357" i="5"/>
  <c r="T359" i="5"/>
  <c r="T356" i="5"/>
  <c r="Y361" i="5"/>
  <c r="U350" i="5"/>
  <c r="U352" i="5" s="1"/>
  <c r="U359" i="2" l="1"/>
  <c r="U357" i="2"/>
  <c r="U356" i="2"/>
  <c r="W349" i="2"/>
  <c r="X342" i="2"/>
  <c r="W347" i="2"/>
  <c r="W345" i="2"/>
  <c r="W350" i="2" s="1"/>
  <c r="W352" i="2" s="1"/>
  <c r="V354" i="2"/>
  <c r="V355" i="2" s="1"/>
  <c r="Y358" i="2"/>
  <c r="T368" i="2"/>
  <c r="T366" i="2"/>
  <c r="T367" i="2" s="1"/>
  <c r="T360" i="2"/>
  <c r="T363" i="2" s="1"/>
  <c r="V354" i="3"/>
  <c r="V355" i="3" s="1"/>
  <c r="X342" i="3"/>
  <c r="W345" i="3"/>
  <c r="W349" i="3"/>
  <c r="W347" i="3"/>
  <c r="X358" i="3"/>
  <c r="U359" i="3"/>
  <c r="U357" i="3"/>
  <c r="U356" i="3"/>
  <c r="T368" i="3"/>
  <c r="T366" i="3"/>
  <c r="T367" i="3" s="1"/>
  <c r="T360" i="3"/>
  <c r="T363" i="3" s="1"/>
  <c r="V355" i="4"/>
  <c r="V354" i="4"/>
  <c r="W349" i="4"/>
  <c r="X342" i="4"/>
  <c r="W347" i="4"/>
  <c r="W345" i="4"/>
  <c r="W350" i="4" s="1"/>
  <c r="W352" i="4" s="1"/>
  <c r="X358" i="4"/>
  <c r="U354" i="4"/>
  <c r="U355" i="4" s="1"/>
  <c r="T368" i="4"/>
  <c r="T366" i="4"/>
  <c r="T367" i="4" s="1"/>
  <c r="T360" i="4"/>
  <c r="T363" i="4" s="1"/>
  <c r="U354" i="5"/>
  <c r="U355" i="5" s="1"/>
  <c r="T368" i="5"/>
  <c r="T366" i="5"/>
  <c r="T367" i="5" s="1"/>
  <c r="T360" i="5"/>
  <c r="T363" i="5" s="1"/>
  <c r="X358" i="5"/>
  <c r="V350" i="5"/>
  <c r="V352" i="5" s="1"/>
  <c r="X342" i="5"/>
  <c r="W349" i="5"/>
  <c r="W345" i="5"/>
  <c r="W347" i="5"/>
  <c r="V359" i="2" l="1"/>
  <c r="V357" i="2"/>
  <c r="V356" i="2"/>
  <c r="W354" i="2"/>
  <c r="W355" i="2" s="1"/>
  <c r="X349" i="2"/>
  <c r="X345" i="2"/>
  <c r="Y342" i="2"/>
  <c r="X347" i="2"/>
  <c r="U366" i="2"/>
  <c r="U367" i="2" s="1"/>
  <c r="U360" i="2"/>
  <c r="U363" i="2" s="1"/>
  <c r="V359" i="3"/>
  <c r="V356" i="3"/>
  <c r="V357" i="3"/>
  <c r="U366" i="3"/>
  <c r="U367" i="3" s="1"/>
  <c r="U360" i="3"/>
  <c r="U363" i="3" s="1"/>
  <c r="Y358" i="3"/>
  <c r="W350" i="3"/>
  <c r="W352" i="3" s="1"/>
  <c r="X349" i="3"/>
  <c r="X347" i="3"/>
  <c r="Y342" i="3"/>
  <c r="X345" i="3"/>
  <c r="X350" i="3" s="1"/>
  <c r="X352" i="3" s="1"/>
  <c r="U359" i="4"/>
  <c r="U357" i="4"/>
  <c r="U356" i="4"/>
  <c r="Y358" i="4"/>
  <c r="W354" i="4"/>
  <c r="W355" i="4" s="1"/>
  <c r="X349" i="4"/>
  <c r="Y342" i="4"/>
  <c r="X347" i="4"/>
  <c r="X345" i="4"/>
  <c r="X350" i="4" s="1"/>
  <c r="X352" i="4" s="1"/>
  <c r="V359" i="4"/>
  <c r="V357" i="4"/>
  <c r="V356" i="4"/>
  <c r="U359" i="5"/>
  <c r="U357" i="5"/>
  <c r="U356" i="5"/>
  <c r="Y358" i="5"/>
  <c r="W350" i="5"/>
  <c r="W352" i="5" s="1"/>
  <c r="V354" i="5"/>
  <c r="V355" i="5"/>
  <c r="X349" i="5"/>
  <c r="X347" i="5"/>
  <c r="X345" i="5"/>
  <c r="X350" i="5" s="1"/>
  <c r="X352" i="5" s="1"/>
  <c r="Y342" i="5"/>
  <c r="W359" i="2" l="1"/>
  <c r="W357" i="2"/>
  <c r="W356" i="2"/>
  <c r="Y349" i="2"/>
  <c r="Y345" i="2"/>
  <c r="Y347" i="2"/>
  <c r="X350" i="2"/>
  <c r="X352" i="2" s="1"/>
  <c r="V366" i="2"/>
  <c r="V360" i="2"/>
  <c r="V363" i="2" s="1"/>
  <c r="X354" i="3"/>
  <c r="X355" i="3" s="1"/>
  <c r="Y347" i="3"/>
  <c r="Y349" i="3"/>
  <c r="Y345" i="3"/>
  <c r="Y350" i="3" s="1"/>
  <c r="Y352" i="3" s="1"/>
  <c r="W354" i="3"/>
  <c r="W355" i="3" s="1"/>
  <c r="V366" i="3"/>
  <c r="V360" i="3"/>
  <c r="V363" i="3" s="1"/>
  <c r="W359" i="4"/>
  <c r="W357" i="4"/>
  <c r="W356" i="4"/>
  <c r="X354" i="4"/>
  <c r="X355" i="4" s="1"/>
  <c r="V366" i="4"/>
  <c r="V360" i="4"/>
  <c r="V363" i="4" s="1"/>
  <c r="Y349" i="4"/>
  <c r="Y347" i="4"/>
  <c r="Y345" i="4"/>
  <c r="Y350" i="4" s="1"/>
  <c r="Y352" i="4" s="1"/>
  <c r="U366" i="4"/>
  <c r="U367" i="4" s="1"/>
  <c r="U360" i="4"/>
  <c r="U363" i="4" s="1"/>
  <c r="X354" i="5"/>
  <c r="X355" i="5" s="1"/>
  <c r="V359" i="5"/>
  <c r="V356" i="5"/>
  <c r="V357" i="5"/>
  <c r="W354" i="5"/>
  <c r="W355" i="5" s="1"/>
  <c r="Y345" i="5"/>
  <c r="Y349" i="5"/>
  <c r="Y347" i="5"/>
  <c r="U366" i="5"/>
  <c r="U367" i="5" s="1"/>
  <c r="U360" i="5"/>
  <c r="U363" i="5" s="1"/>
  <c r="V367" i="2" l="1"/>
  <c r="V365" i="2"/>
  <c r="X354" i="2"/>
  <c r="X355" i="2" s="1"/>
  <c r="Y350" i="2"/>
  <c r="Y352" i="2" s="1"/>
  <c r="W366" i="2"/>
  <c r="W360" i="2"/>
  <c r="W363" i="2" s="1"/>
  <c r="W359" i="3"/>
  <c r="W357" i="3"/>
  <c r="W356" i="3"/>
  <c r="X359" i="3"/>
  <c r="X356" i="3"/>
  <c r="X357" i="3"/>
  <c r="V367" i="3"/>
  <c r="V365" i="3"/>
  <c r="Y354" i="3"/>
  <c r="Y355" i="3"/>
  <c r="X359" i="4"/>
  <c r="X357" i="4"/>
  <c r="X356" i="4"/>
  <c r="Y354" i="4"/>
  <c r="Y355" i="4"/>
  <c r="V367" i="4"/>
  <c r="V365" i="4"/>
  <c r="W366" i="4"/>
  <c r="W360" i="4"/>
  <c r="W363" i="4" s="1"/>
  <c r="W359" i="5"/>
  <c r="W357" i="5"/>
  <c r="W356" i="5"/>
  <c r="X359" i="5"/>
  <c r="X357" i="5"/>
  <c r="X356" i="5"/>
  <c r="Y350" i="5"/>
  <c r="Y352" i="5" s="1"/>
  <c r="V366" i="5"/>
  <c r="V360" i="5"/>
  <c r="V363" i="5" s="1"/>
  <c r="X359" i="2" l="1"/>
  <c r="X357" i="2"/>
  <c r="X356" i="2"/>
  <c r="W367" i="2"/>
  <c r="W365" i="2"/>
  <c r="Y354" i="2"/>
  <c r="Y355" i="2"/>
  <c r="Y359" i="3"/>
  <c r="Y357" i="3"/>
  <c r="Y356" i="3"/>
  <c r="X366" i="3"/>
  <c r="X360" i="3"/>
  <c r="X363" i="3" s="1"/>
  <c r="W366" i="3"/>
  <c r="W360" i="3"/>
  <c r="W363" i="3" s="1"/>
  <c r="W367" i="4"/>
  <c r="W365" i="4"/>
  <c r="Y359" i="4"/>
  <c r="Y357" i="4"/>
  <c r="Y356" i="4"/>
  <c r="X366" i="4"/>
  <c r="X360" i="4"/>
  <c r="X363" i="4" s="1"/>
  <c r="V367" i="5"/>
  <c r="V365" i="5"/>
  <c r="Y354" i="5"/>
  <c r="Y355" i="5" s="1"/>
  <c r="X366" i="5"/>
  <c r="X360" i="5"/>
  <c r="X363" i="5" s="1"/>
  <c r="W366" i="5"/>
  <c r="W360" i="5"/>
  <c r="W363" i="5" s="1"/>
  <c r="Y359" i="2" l="1"/>
  <c r="Y356" i="2"/>
  <c r="Y357" i="2"/>
  <c r="X366" i="2"/>
  <c r="X360" i="2"/>
  <c r="X363" i="2" s="1"/>
  <c r="W367" i="3"/>
  <c r="W365" i="3"/>
  <c r="X367" i="3"/>
  <c r="X365" i="3"/>
  <c r="Y366" i="3"/>
  <c r="Y360" i="3"/>
  <c r="Y363" i="3" s="1"/>
  <c r="X367" i="4"/>
  <c r="X365" i="4"/>
  <c r="Y366" i="4"/>
  <c r="Y360" i="4"/>
  <c r="Y363" i="4" s="1"/>
  <c r="W367" i="5"/>
  <c r="W365" i="5"/>
  <c r="X367" i="5"/>
  <c r="X365" i="5"/>
  <c r="Y357" i="5"/>
  <c r="Y359" i="5"/>
  <c r="Y356" i="5"/>
  <c r="X367" i="2" l="1"/>
  <c r="X365" i="2"/>
  <c r="Y366" i="2"/>
  <c r="Y360" i="2"/>
  <c r="Y363" i="2" s="1"/>
  <c r="Y367" i="3"/>
  <c r="Y365" i="3"/>
  <c r="Y367" i="4"/>
  <c r="Y365" i="4"/>
  <c r="Y366" i="5"/>
  <c r="Y360" i="5"/>
  <c r="Y363" i="5" s="1"/>
  <c r="Y367" i="2" l="1"/>
  <c r="Y365" i="2"/>
  <c r="Y367" i="5"/>
  <c r="Y3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Prapas Boonchuen</author>
  </authors>
  <commentList>
    <comment ref="O157" authorId="0" shapeId="0" xr:uid="{8B2A2897-A8DA-4214-9E5E-61FF2CB05C96}">
      <text>
        <r>
          <rPr>
            <b/>
            <sz val="9"/>
            <color indexed="81"/>
            <rFont val="Tahoma"/>
            <family val="2"/>
          </rPr>
          <t xml:space="preserve">- Ads 15 MB
</t>
        </r>
      </text>
    </comment>
  </commentList>
</comments>
</file>

<file path=xl/sharedStrings.xml><?xml version="1.0" encoding="utf-8"?>
<sst xmlns="http://schemas.openxmlformats.org/spreadsheetml/2006/main" count="3237" uniqueCount="164">
  <si>
    <t>SISB</t>
  </si>
  <si>
    <t>Asset</t>
  </si>
  <si>
    <t xml:space="preserve">    Cash And Cash Equivalents</t>
  </si>
  <si>
    <t>Q1</t>
  </si>
  <si>
    <t>Q2</t>
  </si>
  <si>
    <t>Q3</t>
  </si>
  <si>
    <t>Yearly</t>
  </si>
  <si>
    <t>%COMMON SIZE</t>
  </si>
  <si>
    <t xml:space="preserve">    Short-Term Investments - Net</t>
  </si>
  <si>
    <t xml:space="preserve">    Trade And Other Receivables - Current - Net</t>
  </si>
  <si>
    <t/>
  </si>
  <si>
    <t xml:space="preserve">    Inventories - Net</t>
  </si>
  <si>
    <t xml:space="preserve">    Total Current Assets</t>
  </si>
  <si>
    <t xml:space="preserve">    Investment In Subsidiaries, Associates And Joint Ventures Using The Equity Method - Net</t>
  </si>
  <si>
    <t xml:space="preserve">    Property, Plant And Equipment - Net</t>
  </si>
  <si>
    <t xml:space="preserve">    Intangible Assets - Net</t>
  </si>
  <si>
    <t xml:space="preserve">    Total Non-Current Assets</t>
  </si>
  <si>
    <t xml:space="preserve">    Total Assets</t>
  </si>
  <si>
    <t>Liabilities</t>
  </si>
  <si>
    <t xml:space="preserve">    Trade And Other Payables - Current</t>
  </si>
  <si>
    <t xml:space="preserve">    Total Current Liabilities</t>
  </si>
  <si>
    <t>Short-Term Debt</t>
  </si>
  <si>
    <t>Long-Term Debt</t>
  </si>
  <si>
    <t>Total Debt</t>
  </si>
  <si>
    <t>D/E Ratio</t>
  </si>
  <si>
    <t xml:space="preserve">    Total Non-Current Liabilities</t>
  </si>
  <si>
    <t xml:space="preserve">    Total Liabilities</t>
  </si>
  <si>
    <t>Equity</t>
  </si>
  <si>
    <t xml:space="preserve">      Retained Earnings (Deficits) - Unappropriated</t>
  </si>
  <si>
    <t xml:space="preserve">    Equity Attributable To Owners Of The Parent</t>
  </si>
  <si>
    <t>REVENUE STRUCTURE</t>
  </si>
  <si>
    <t xml:space="preserve">    Revenue From Operations</t>
  </si>
  <si>
    <t>Q4</t>
  </si>
  <si>
    <t>%YOY Growth</t>
  </si>
  <si>
    <t xml:space="preserve"> Other Income (Edited)</t>
  </si>
  <si>
    <t xml:space="preserve">    Total Revenue</t>
  </si>
  <si>
    <t>COGS BREAKDOWN</t>
  </si>
  <si>
    <t xml:space="preserve">    Costs</t>
  </si>
  <si>
    <t>Gross Profit</t>
  </si>
  <si>
    <t>%GPM</t>
  </si>
  <si>
    <t>SG&amp;A</t>
  </si>
  <si>
    <t xml:space="preserve">      Selling Expenses</t>
  </si>
  <si>
    <t xml:space="preserve">      Administrative Expenses</t>
  </si>
  <si>
    <t xml:space="preserve">    Selling And Administrative Expenses</t>
  </si>
  <si>
    <t xml:space="preserve"> Other Expenses (Edited)</t>
  </si>
  <si>
    <t xml:space="preserve">    Other Gains (Losses)</t>
  </si>
  <si>
    <t xml:space="preserve">    Share Of Profit (Loss) From Investments Accounted For Using The Equity Method</t>
  </si>
  <si>
    <t>EBIT</t>
  </si>
  <si>
    <t xml:space="preserve"> </t>
  </si>
  <si>
    <t>%EBIT</t>
  </si>
  <si>
    <t>EBITDA</t>
  </si>
  <si>
    <t>%EBITDA</t>
  </si>
  <si>
    <t xml:space="preserve">    Finance Costs</t>
  </si>
  <si>
    <t>EBT</t>
  </si>
  <si>
    <t xml:space="preserve">    Income Tax Expense</t>
  </si>
  <si>
    <t>Tax Rate</t>
  </si>
  <si>
    <t xml:space="preserve">      Net Profit (Loss) Attributable To : Owners Of The Parent</t>
  </si>
  <si>
    <t>%NPM</t>
  </si>
  <si>
    <t>Operating Activities</t>
  </si>
  <si>
    <t xml:space="preserve">    Depreciation And Amortisation</t>
  </si>
  <si>
    <t xml:space="preserve">    Net Cash From (Used In) Operating Activities</t>
  </si>
  <si>
    <t>CFO/Net Profit</t>
  </si>
  <si>
    <t>Free Cash Flow</t>
  </si>
  <si>
    <t>Investing Activities</t>
  </si>
  <si>
    <t xml:space="preserve">    Payment For Purchase Of Fixed Assets</t>
  </si>
  <si>
    <t xml:space="preserve">    Net Cash From (Used In) Investing Activities</t>
  </si>
  <si>
    <t xml:space="preserve">    Net Cash From (Used In) Financing Activities</t>
  </si>
  <si>
    <t xml:space="preserve">    Net Increase (Decrease) In Cash And Cash Equivalent</t>
  </si>
  <si>
    <t>Financial Ratio</t>
  </si>
  <si>
    <t>Profitability Ratio</t>
  </si>
  <si>
    <t>GPM | Q1</t>
  </si>
  <si>
    <t>GPM | Q2</t>
  </si>
  <si>
    <t>GPM | Q3</t>
  </si>
  <si>
    <t>GPM | Q4</t>
  </si>
  <si>
    <t>GPM</t>
  </si>
  <si>
    <t>Selling Expense | Q1</t>
  </si>
  <si>
    <t>Selling Expense | Q2</t>
  </si>
  <si>
    <t>Selling Expense | Q3</t>
  </si>
  <si>
    <t>Selling Expense | Q4</t>
  </si>
  <si>
    <t>Selling Expense</t>
  </si>
  <si>
    <t>Admins Expense | Q1</t>
  </si>
  <si>
    <t>Admins Expense | Q2</t>
  </si>
  <si>
    <t>Admins Expense | Q3</t>
  </si>
  <si>
    <t>Admins Expense | Q4</t>
  </si>
  <si>
    <t>Admins Expense</t>
  </si>
  <si>
    <t>SG&amp;A | Q1</t>
  </si>
  <si>
    <t>SG&amp;A | Q2</t>
  </si>
  <si>
    <t>SG&amp;A | Q3</t>
  </si>
  <si>
    <t>SG&amp;A | Q4</t>
  </si>
  <si>
    <t>NPM | Q1</t>
  </si>
  <si>
    <t>NPM |Q2</t>
  </si>
  <si>
    <t>NPM | Q3</t>
  </si>
  <si>
    <t>NPM | Q4</t>
  </si>
  <si>
    <t>NPM</t>
  </si>
  <si>
    <t>EBIT Margin</t>
  </si>
  <si>
    <t>EBITDA Margin</t>
  </si>
  <si>
    <t>ROA</t>
  </si>
  <si>
    <t>ROIC</t>
  </si>
  <si>
    <t>ROE</t>
  </si>
  <si>
    <t>Assets Turnover</t>
  </si>
  <si>
    <t>Financial Leverage</t>
  </si>
  <si>
    <t>Liquidity Ratio</t>
  </si>
  <si>
    <t>Current Ratio</t>
  </si>
  <si>
    <t>Quick Ratio</t>
  </si>
  <si>
    <t>Leverage Ratio</t>
  </si>
  <si>
    <t>IBD to Equity</t>
  </si>
  <si>
    <t>IBD to EBIT</t>
  </si>
  <si>
    <t>Efficiency Ratio</t>
  </si>
  <si>
    <t>AVG Collection Period</t>
  </si>
  <si>
    <t>AVG Inventory Period</t>
  </si>
  <si>
    <t>AVG Payment Period</t>
  </si>
  <si>
    <t>Cash Cycle</t>
  </si>
  <si>
    <t>Market Ratio</t>
  </si>
  <si>
    <t>Forecast</t>
  </si>
  <si>
    <t>Common Shares</t>
  </si>
  <si>
    <t>Rev. Growth</t>
  </si>
  <si>
    <t>Book Value / Share</t>
  </si>
  <si>
    <t>Revenue</t>
  </si>
  <si>
    <t>EPS</t>
  </si>
  <si>
    <t>Other Rev.</t>
  </si>
  <si>
    <t>EPS Growth</t>
  </si>
  <si>
    <t>Dividend per Share</t>
  </si>
  <si>
    <t>Dividend Yield</t>
  </si>
  <si>
    <t>Dividend Payout Ratio</t>
  </si>
  <si>
    <t>Market Cap</t>
  </si>
  <si>
    <t>Admin Expense</t>
  </si>
  <si>
    <t>P/BV</t>
  </si>
  <si>
    <t>P/E</t>
  </si>
  <si>
    <t>EV/EBITDA</t>
  </si>
  <si>
    <t>Financial Cost</t>
  </si>
  <si>
    <t>P/S</t>
  </si>
  <si>
    <t>Max Price</t>
  </si>
  <si>
    <t>Tax</t>
  </si>
  <si>
    <t>Min Price</t>
  </si>
  <si>
    <t>Price</t>
  </si>
  <si>
    <t>Net Profit</t>
  </si>
  <si>
    <t>Valuation</t>
  </si>
  <si>
    <t>CONSENSUS</t>
  </si>
  <si>
    <t>NP Growth</t>
  </si>
  <si>
    <t>FWD P/E MOS</t>
  </si>
  <si>
    <t>P/BV MOS</t>
  </si>
  <si>
    <t>P/E MOS</t>
  </si>
  <si>
    <t>FWD P/E</t>
  </si>
  <si>
    <t>EV/EBITDA MOS</t>
  </si>
  <si>
    <t>Fair P/E</t>
  </si>
  <si>
    <t>P/S MOS</t>
  </si>
  <si>
    <t>Core P/E</t>
  </si>
  <si>
    <t>CONSENSUS MOS</t>
  </si>
  <si>
    <t>MOS</t>
  </si>
  <si>
    <t>AVERAGE MOS</t>
  </si>
  <si>
    <t>Expected Growth</t>
  </si>
  <si>
    <t>Backtesting</t>
  </si>
  <si>
    <t>Expected Return</t>
  </si>
  <si>
    <t>DPS Consecutive</t>
  </si>
  <si>
    <t>Fair Price</t>
  </si>
  <si>
    <t>Total Return</t>
  </si>
  <si>
    <t>Upside risk</t>
  </si>
  <si>
    <t>%Total Return</t>
  </si>
  <si>
    <t>Downside risk</t>
  </si>
  <si>
    <t>CAGR</t>
  </si>
  <si>
    <t>RPH</t>
  </si>
  <si>
    <t>1. GPM</t>
  </si>
  <si>
    <t>SPA</t>
  </si>
  <si>
    <t>SABINA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</si>
</sst>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0.0%;[Red]\-0.0%"/>
    <numFmt numFmtId="167" formatCode="#,##0,;\-#,##0,"/>
    <numFmt numFmtId="168" formatCode="#,##0;[Red]\ \ \-#,##0;&quot;-&quot;\ "/>
    <numFmt numFmtId="169" formatCode="#,##0.00;[Red]\ \ \-#,##0.00;&quot;-&quot;\ "/>
    <numFmt numFmtId="170" formatCode="0%;[Red]\-0%"/>
    <numFmt numFmtId="171" formatCode="_-* #,##0.000_-;\-* #,##0.000_-;_-* &quot;-&quot;??_-;_-@_-"/>
    <numFmt numFmtId="172" formatCode="_-* #,##0_-;\-* #,##0_-;_-* &quot;-&quot;??_-;_-@_-"/>
    <numFmt numFmtId="173" formatCode="_-* #,##0.0_-;\-* #,##0.0_-;_-* &quot;-&quot;??_-;_-@_-"/>
  </numFmts>
  <fonts count="16">
    <font>
      <sz val="11"/>
      <color theme="1"/>
      <name val="Calibri"/>
      <family val="2"/>
      <charset val="222"/>
      <scheme val="minor"/>
    </font>
    <font>
      <sz val="12"/>
      <color theme="1"/>
      <name val="Sukhumvit Set"/>
      <family val="2"/>
    </font>
    <font>
      <b/>
      <sz val="12"/>
      <color theme="0"/>
      <name val="Century Gothic"/>
      <family val="2"/>
    </font>
    <font>
      <sz val="11"/>
      <color theme="1"/>
      <name val="Sukhumvit Set"/>
      <family val="2"/>
    </font>
    <font>
      <b/>
      <sz val="12"/>
      <color theme="1"/>
      <name val="Century Gothic"/>
      <family val="2"/>
    </font>
    <font>
      <b/>
      <sz val="12"/>
      <color rgb="FFFFFFFF"/>
      <name val="Century Gothic"/>
      <family val="2"/>
    </font>
    <font>
      <b/>
      <sz val="12"/>
      <color rgb="FF00B050"/>
      <name val="Century Gothic"/>
      <family val="2"/>
    </font>
    <font>
      <b/>
      <sz val="12"/>
      <color rgb="FF000000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indexed="8"/>
      <name val="Century Gothic"/>
      <family val="2"/>
    </font>
    <font>
      <sz val="11"/>
      <color theme="1"/>
      <name val="Arial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u/>
      <sz val="11"/>
      <color theme="10"/>
      <name val="Sukhumvit Set"/>
      <family val="2"/>
    </font>
    <font>
      <u/>
      <sz val="12"/>
      <color theme="10"/>
      <name val="Century Gothic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9" tint="0.59999389629810485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FFC00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22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4" fontId="2" fillId="0" borderId="0" xfId="1" applyNumberFormat="1" applyFont="1"/>
    <xf numFmtId="0" fontId="2" fillId="0" borderId="0" xfId="1" applyFont="1"/>
    <xf numFmtId="0" fontId="4" fillId="0" borderId="0" xfId="1" applyFont="1"/>
    <xf numFmtId="0" fontId="5" fillId="4" borderId="0" xfId="1" applyFont="1" applyFill="1" applyAlignment="1">
      <alignment horizontal="center"/>
    </xf>
    <xf numFmtId="10" fontId="6" fillId="0" borderId="0" xfId="1" applyNumberFormat="1" applyFont="1"/>
    <xf numFmtId="0" fontId="7" fillId="0" borderId="0" xfId="1" applyFont="1"/>
    <xf numFmtId="0" fontId="5" fillId="5" borderId="0" xfId="1" applyFont="1" applyFill="1" applyAlignment="1">
      <alignment horizontal="center"/>
    </xf>
    <xf numFmtId="9" fontId="4" fillId="0" borderId="0" xfId="1" applyNumberFormat="1" applyFont="1"/>
    <xf numFmtId="165" fontId="4" fillId="0" borderId="9" xfId="3" applyNumberFormat="1" applyFont="1" applyBorder="1" applyAlignment="1"/>
    <xf numFmtId="166" fontId="6" fillId="0" borderId="0" xfId="1" applyNumberFormat="1" applyFont="1"/>
    <xf numFmtId="0" fontId="7" fillId="0" borderId="0" xfId="1" applyFont="1" applyAlignment="1">
      <alignment horizontal="left"/>
    </xf>
    <xf numFmtId="10" fontId="4" fillId="0" borderId="0" xfId="1" applyNumberFormat="1" applyFont="1"/>
    <xf numFmtId="43" fontId="4" fillId="0" borderId="0" xfId="4" applyFont="1"/>
    <xf numFmtId="164" fontId="4" fillId="0" borderId="10" xfId="5" applyNumberFormat="1" applyFont="1" applyBorder="1" applyAlignment="1"/>
    <xf numFmtId="164" fontId="7" fillId="0" borderId="0" xfId="1" applyNumberFormat="1" applyFont="1" applyAlignment="1">
      <alignment horizontal="left"/>
    </xf>
    <xf numFmtId="167" fontId="4" fillId="0" borderId="0" xfId="1" applyNumberFormat="1" applyFont="1"/>
    <xf numFmtId="165" fontId="5" fillId="5" borderId="0" xfId="4" applyNumberFormat="1" applyFont="1" applyFill="1" applyBorder="1" applyAlignment="1">
      <alignment horizontal="center"/>
    </xf>
    <xf numFmtId="165" fontId="5" fillId="4" borderId="0" xfId="4" applyNumberFormat="1" applyFont="1" applyFill="1" applyBorder="1" applyAlignment="1">
      <alignment horizontal="center"/>
    </xf>
    <xf numFmtId="165" fontId="5" fillId="6" borderId="0" xfId="4" applyNumberFormat="1" applyFont="1" applyFill="1" applyBorder="1" applyAlignment="1">
      <alignment horizontal="center"/>
    </xf>
    <xf numFmtId="165" fontId="5" fillId="7" borderId="0" xfId="4" applyNumberFormat="1" applyFont="1" applyFill="1" applyBorder="1" applyAlignment="1">
      <alignment horizontal="center"/>
    </xf>
    <xf numFmtId="164" fontId="7" fillId="0" borderId="0" xfId="5" applyNumberFormat="1" applyFont="1" applyAlignment="1">
      <alignment horizontal="left"/>
    </xf>
    <xf numFmtId="165" fontId="5" fillId="8" borderId="0" xfId="4" applyNumberFormat="1" applyFont="1" applyFill="1" applyBorder="1" applyAlignment="1">
      <alignment horizontal="center"/>
    </xf>
    <xf numFmtId="165" fontId="4" fillId="9" borderId="0" xfId="4" applyNumberFormat="1" applyFont="1" applyFill="1" applyBorder="1" applyAlignment="1">
      <alignment horizontal="center"/>
    </xf>
    <xf numFmtId="0" fontId="6" fillId="0" borderId="0" xfId="1" applyFont="1"/>
    <xf numFmtId="43" fontId="4" fillId="0" borderId="9" xfId="3" applyFont="1" applyBorder="1" applyAlignment="1"/>
    <xf numFmtId="165" fontId="4" fillId="0" borderId="10" xfId="3" applyNumberFormat="1" applyFont="1" applyBorder="1" applyAlignment="1"/>
    <xf numFmtId="43" fontId="4" fillId="0" borderId="10" xfId="3" applyFont="1" applyBorder="1" applyAlignment="1"/>
    <xf numFmtId="166" fontId="4" fillId="0" borderId="11" xfId="4" applyNumberFormat="1" applyFont="1" applyBorder="1" applyAlignment="1"/>
    <xf numFmtId="43" fontId="4" fillId="0" borderId="0" xfId="1" applyNumberFormat="1" applyFont="1"/>
    <xf numFmtId="164" fontId="4" fillId="0" borderId="10" xfId="6" applyNumberFormat="1" applyFont="1" applyBorder="1" applyAlignment="1"/>
    <xf numFmtId="164" fontId="7" fillId="0" borderId="0" xfId="1" applyNumberFormat="1" applyFont="1"/>
    <xf numFmtId="166" fontId="4" fillId="0" borderId="9" xfId="4" applyNumberFormat="1" applyFont="1" applyBorder="1" applyAlignment="1"/>
    <xf numFmtId="168" fontId="4" fillId="0" borderId="12" xfId="4" applyNumberFormat="1" applyFont="1" applyBorder="1" applyAlignment="1"/>
    <xf numFmtId="43" fontId="4" fillId="0" borderId="12" xfId="3" applyFont="1" applyBorder="1" applyAlignment="1"/>
    <xf numFmtId="168" fontId="4" fillId="0" borderId="9" xfId="4" applyNumberFormat="1" applyFont="1" applyBorder="1" applyAlignment="1"/>
    <xf numFmtId="168" fontId="4" fillId="0" borderId="10" xfId="4" applyNumberFormat="1" applyFont="1" applyBorder="1" applyAlignment="1"/>
    <xf numFmtId="43" fontId="4" fillId="10" borderId="10" xfId="3" applyFont="1" applyFill="1" applyBorder="1" applyAlignment="1"/>
    <xf numFmtId="165" fontId="5" fillId="11" borderId="0" xfId="4" applyNumberFormat="1" applyFont="1" applyFill="1" applyBorder="1" applyAlignment="1">
      <alignment horizontal="center"/>
    </xf>
    <xf numFmtId="168" fontId="4" fillId="0" borderId="9" xfId="3" applyNumberFormat="1" applyFont="1" applyBorder="1" applyAlignment="1"/>
    <xf numFmtId="165" fontId="5" fillId="12" borderId="0" xfId="4" applyNumberFormat="1" applyFont="1" applyFill="1" applyBorder="1" applyAlignment="1">
      <alignment horizontal="center"/>
    </xf>
    <xf numFmtId="164" fontId="4" fillId="0" borderId="9" xfId="6" applyNumberFormat="1" applyFont="1" applyBorder="1" applyAlignment="1"/>
    <xf numFmtId="10" fontId="4" fillId="0" borderId="9" xfId="6" applyNumberFormat="1" applyFont="1" applyBorder="1" applyAlignment="1"/>
    <xf numFmtId="10" fontId="4" fillId="0" borderId="10" xfId="6" applyNumberFormat="1" applyFont="1" applyBorder="1" applyAlignment="1"/>
    <xf numFmtId="165" fontId="4" fillId="0" borderId="0" xfId="3" applyNumberFormat="1" applyFont="1" applyBorder="1" applyAlignment="1"/>
    <xf numFmtId="164" fontId="4" fillId="0" borderId="0" xfId="6" applyNumberFormat="1" applyFont="1" applyBorder="1" applyAlignment="1"/>
    <xf numFmtId="166" fontId="4" fillId="0" borderId="0" xfId="4" applyNumberFormat="1" applyFont="1" applyBorder="1" applyAlignment="1"/>
    <xf numFmtId="164" fontId="7" fillId="0" borderId="0" xfId="5" applyNumberFormat="1" applyFont="1" applyBorder="1" applyAlignment="1">
      <alignment horizontal="left"/>
    </xf>
    <xf numFmtId="165" fontId="5" fillId="13" borderId="0" xfId="4" applyNumberFormat="1" applyFont="1" applyFill="1" applyBorder="1" applyAlignment="1">
      <alignment horizontal="center"/>
    </xf>
    <xf numFmtId="166" fontId="6" fillId="0" borderId="9" xfId="1" applyNumberFormat="1" applyFont="1" applyBorder="1" applyAlignment="1">
      <alignment horizontal="right"/>
    </xf>
    <xf numFmtId="165" fontId="5" fillId="14" borderId="0" xfId="4" applyNumberFormat="1" applyFont="1" applyFill="1" applyBorder="1" applyAlignment="1">
      <alignment horizontal="center"/>
    </xf>
    <xf numFmtId="165" fontId="5" fillId="15" borderId="0" xfId="4" applyNumberFormat="1" applyFont="1" applyFill="1" applyBorder="1" applyAlignment="1">
      <alignment horizontal="center"/>
    </xf>
    <xf numFmtId="165" fontId="2" fillId="16" borderId="0" xfId="7" applyNumberFormat="1" applyFont="1" applyFill="1" applyBorder="1" applyAlignment="1">
      <alignment horizontal="center"/>
    </xf>
    <xf numFmtId="165" fontId="4" fillId="0" borderId="0" xfId="7" applyNumberFormat="1" applyFont="1" applyAlignment="1">
      <alignment horizontal="left"/>
    </xf>
    <xf numFmtId="165" fontId="2" fillId="17" borderId="0" xfId="7" applyNumberFormat="1" applyFont="1" applyFill="1" applyBorder="1" applyAlignment="1">
      <alignment horizontal="center"/>
    </xf>
    <xf numFmtId="43" fontId="6" fillId="0" borderId="0" xfId="3" applyFont="1"/>
    <xf numFmtId="43" fontId="4" fillId="0" borderId="0" xfId="3" applyFont="1" applyAlignment="1">
      <alignment horizontal="left"/>
    </xf>
    <xf numFmtId="43" fontId="4" fillId="0" borderId="0" xfId="3" applyFont="1"/>
    <xf numFmtId="0" fontId="9" fillId="0" borderId="0" xfId="1" applyFont="1"/>
    <xf numFmtId="0" fontId="2" fillId="5" borderId="0" xfId="8" applyFont="1" applyFill="1" applyAlignment="1">
      <alignment horizontal="center"/>
    </xf>
    <xf numFmtId="0" fontId="4" fillId="0" borderId="0" xfId="8" applyFont="1"/>
    <xf numFmtId="169" fontId="4" fillId="0" borderId="9" xfId="4" applyNumberFormat="1" applyFont="1" applyBorder="1" applyAlignment="1"/>
    <xf numFmtId="0" fontId="2" fillId="2" borderId="10" xfId="1" applyFont="1" applyFill="1" applyBorder="1" applyAlignment="1">
      <alignment horizontal="center"/>
    </xf>
    <xf numFmtId="165" fontId="4" fillId="0" borderId="9" xfId="4" applyNumberFormat="1" applyFont="1" applyBorder="1" applyAlignment="1">
      <alignment horizontal="right"/>
    </xf>
    <xf numFmtId="43" fontId="4" fillId="0" borderId="0" xfId="9" applyFont="1" applyBorder="1" applyAlignment="1">
      <alignment horizontal="left"/>
    </xf>
    <xf numFmtId="169" fontId="4" fillId="0" borderId="10" xfId="4" applyNumberFormat="1" applyFont="1" applyBorder="1" applyAlignment="1"/>
    <xf numFmtId="10" fontId="4" fillId="0" borderId="0" xfId="10" applyNumberFormat="1" applyFont="1" applyBorder="1" applyAlignment="1">
      <alignment horizontal="left"/>
    </xf>
    <xf numFmtId="169" fontId="4" fillId="0" borderId="12" xfId="4" applyNumberFormat="1" applyFont="1" applyBorder="1" applyAlignment="1"/>
    <xf numFmtId="10" fontId="4" fillId="0" borderId="9" xfId="10" applyNumberFormat="1" applyFont="1" applyBorder="1" applyAlignment="1"/>
    <xf numFmtId="10" fontId="4" fillId="0" borderId="0" xfId="10" applyNumberFormat="1" applyFont="1" applyBorder="1" applyAlignment="1"/>
    <xf numFmtId="9" fontId="4" fillId="0" borderId="9" xfId="10" applyFont="1" applyBorder="1" applyAlignment="1"/>
    <xf numFmtId="9" fontId="4" fillId="0" borderId="0" xfId="10" applyFont="1" applyBorder="1" applyAlignment="1"/>
    <xf numFmtId="9" fontId="4" fillId="0" borderId="0" xfId="10" applyFont="1" applyBorder="1" applyAlignment="1">
      <alignment horizontal="left"/>
    </xf>
    <xf numFmtId="43" fontId="4" fillId="0" borderId="9" xfId="9" applyFont="1" applyBorder="1" applyAlignment="1">
      <alignment horizontal="right"/>
    </xf>
    <xf numFmtId="43" fontId="6" fillId="0" borderId="0" xfId="1" applyNumberFormat="1" applyFont="1"/>
    <xf numFmtId="43" fontId="4" fillId="0" borderId="9" xfId="9" applyFont="1" applyBorder="1" applyAlignment="1"/>
    <xf numFmtId="43" fontId="4" fillId="0" borderId="0" xfId="9" applyFont="1" applyBorder="1" applyAlignment="1"/>
    <xf numFmtId="43" fontId="6" fillId="0" borderId="12" xfId="4" applyFont="1" applyBorder="1" applyAlignment="1"/>
    <xf numFmtId="43" fontId="6" fillId="0" borderId="2" xfId="4" applyFont="1" applyBorder="1" applyAlignment="1"/>
    <xf numFmtId="10" fontId="6" fillId="0" borderId="0" xfId="10" applyNumberFormat="1" applyFont="1" applyBorder="1"/>
    <xf numFmtId="43" fontId="6" fillId="0" borderId="0" xfId="9" applyFont="1" applyBorder="1" applyAlignment="1">
      <alignment horizontal="left"/>
    </xf>
    <xf numFmtId="43" fontId="11" fillId="0" borderId="9" xfId="4" applyFont="1" applyBorder="1" applyAlignment="1"/>
    <xf numFmtId="43" fontId="11" fillId="0" borderId="0" xfId="4" applyFont="1" applyBorder="1" applyAlignment="1"/>
    <xf numFmtId="10" fontId="11" fillId="0" borderId="0" xfId="10" applyNumberFormat="1" applyFont="1" applyBorder="1"/>
    <xf numFmtId="43" fontId="11" fillId="0" borderId="0" xfId="9" applyFont="1" applyBorder="1" applyAlignment="1">
      <alignment horizontal="left"/>
    </xf>
    <xf numFmtId="43" fontId="7" fillId="0" borderId="11" xfId="4" applyFont="1" applyBorder="1" applyAlignment="1"/>
    <xf numFmtId="43" fontId="7" fillId="0" borderId="6" xfId="4" applyFont="1" applyBorder="1" applyAlignment="1"/>
    <xf numFmtId="43" fontId="7" fillId="0" borderId="11" xfId="4" applyFont="1" applyBorder="1" applyAlignment="1">
      <alignment horizontal="right"/>
    </xf>
    <xf numFmtId="165" fontId="2" fillId="18" borderId="0" xfId="7" applyNumberFormat="1" applyFont="1" applyFill="1" applyBorder="1" applyAlignment="1">
      <alignment horizontal="center"/>
    </xf>
    <xf numFmtId="43" fontId="6" fillId="0" borderId="0" xfId="9" applyFont="1" applyBorder="1"/>
    <xf numFmtId="9" fontId="4" fillId="0" borderId="9" xfId="6" applyFont="1" applyBorder="1" applyAlignment="1">
      <alignment horizontal="right"/>
    </xf>
    <xf numFmtId="0" fontId="12" fillId="3" borderId="7" xfId="1" applyFont="1" applyFill="1" applyBorder="1"/>
    <xf numFmtId="43" fontId="12" fillId="3" borderId="10" xfId="3" applyFont="1" applyFill="1" applyBorder="1"/>
    <xf numFmtId="43" fontId="12" fillId="3" borderId="13" xfId="3" applyFont="1" applyFill="1" applyBorder="1" applyAlignment="1">
      <alignment horizontal="right"/>
    </xf>
    <xf numFmtId="170" fontId="4" fillId="0" borderId="9" xfId="4" applyNumberFormat="1" applyFont="1" applyBorder="1" applyAlignment="1"/>
    <xf numFmtId="43" fontId="12" fillId="3" borderId="10" xfId="1" applyNumberFormat="1" applyFont="1" applyFill="1" applyBorder="1"/>
    <xf numFmtId="43" fontId="12" fillId="3" borderId="13" xfId="3" applyFont="1" applyFill="1" applyBorder="1"/>
    <xf numFmtId="9" fontId="12" fillId="3" borderId="10" xfId="6" applyFont="1" applyFill="1" applyBorder="1"/>
    <xf numFmtId="9" fontId="12" fillId="3" borderId="13" xfId="6" applyFont="1" applyFill="1" applyBorder="1"/>
    <xf numFmtId="9" fontId="12" fillId="3" borderId="10" xfId="1" applyNumberFormat="1" applyFont="1" applyFill="1" applyBorder="1"/>
    <xf numFmtId="9" fontId="12" fillId="3" borderId="13" xfId="1" applyNumberFormat="1" applyFont="1" applyFill="1" applyBorder="1"/>
    <xf numFmtId="165" fontId="2" fillId="2" borderId="0" xfId="7" applyNumberFormat="1" applyFont="1" applyFill="1" applyBorder="1" applyAlignment="1">
      <alignment horizontal="center"/>
    </xf>
    <xf numFmtId="164" fontId="12" fillId="3" borderId="10" xfId="6" applyNumberFormat="1" applyFont="1" applyFill="1" applyBorder="1"/>
    <xf numFmtId="164" fontId="12" fillId="3" borderId="13" xfId="6" applyNumberFormat="1" applyFont="1" applyFill="1" applyBorder="1"/>
    <xf numFmtId="43" fontId="7" fillId="0" borderId="1" xfId="4" applyFont="1" applyBorder="1" applyAlignment="1"/>
    <xf numFmtId="43" fontId="7" fillId="0" borderId="2" xfId="4" applyFont="1" applyBorder="1" applyAlignment="1"/>
    <xf numFmtId="43" fontId="7" fillId="0" borderId="14" xfId="4" applyFont="1" applyBorder="1" applyAlignment="1"/>
    <xf numFmtId="43" fontId="7" fillId="0" borderId="0" xfId="4" applyFont="1" applyBorder="1" applyAlignment="1"/>
    <xf numFmtId="166" fontId="6" fillId="0" borderId="14" xfId="5" applyNumberFormat="1" applyFont="1" applyBorder="1" applyAlignment="1"/>
    <xf numFmtId="166" fontId="6" fillId="0" borderId="0" xfId="5" applyNumberFormat="1" applyFont="1" applyBorder="1" applyAlignment="1"/>
    <xf numFmtId="165" fontId="6" fillId="0" borderId="0" xfId="7" applyNumberFormat="1" applyFont="1" applyAlignment="1">
      <alignment horizontal="left"/>
    </xf>
    <xf numFmtId="166" fontId="6" fillId="0" borderId="5" xfId="5" applyNumberFormat="1" applyFont="1" applyBorder="1" applyAlignment="1"/>
    <xf numFmtId="166" fontId="6" fillId="0" borderId="6" xfId="5" applyNumberFormat="1" applyFont="1" applyBorder="1" applyAlignment="1"/>
    <xf numFmtId="164" fontId="6" fillId="0" borderId="0" xfId="5" applyNumberFormat="1" applyFont="1" applyBorder="1"/>
    <xf numFmtId="164" fontId="6" fillId="0" borderId="0" xfId="5" applyNumberFormat="1" applyFont="1" applyBorder="1" applyAlignment="1">
      <alignment horizontal="left"/>
    </xf>
    <xf numFmtId="0" fontId="7" fillId="0" borderId="0" xfId="2" applyFont="1"/>
    <xf numFmtId="0" fontId="4" fillId="0" borderId="0" xfId="2" applyFont="1"/>
    <xf numFmtId="10" fontId="4" fillId="0" borderId="0" xfId="6" applyNumberFormat="1" applyFont="1"/>
    <xf numFmtId="172" fontId="4" fillId="0" borderId="0" xfId="3" applyNumberFormat="1" applyFont="1"/>
    <xf numFmtId="0" fontId="4" fillId="3" borderId="3" xfId="11" applyFont="1" applyFill="1" applyBorder="1" applyAlignment="1">
      <alignment horizontal="center"/>
    </xf>
    <xf numFmtId="43" fontId="7" fillId="0" borderId="0" xfId="1" applyNumberFormat="1" applyFont="1" applyAlignment="1">
      <alignment horizontal="left"/>
    </xf>
    <xf numFmtId="168" fontId="4" fillId="10" borderId="10" xfId="4" applyNumberFormat="1" applyFont="1" applyFill="1" applyBorder="1" applyAlignment="1"/>
    <xf numFmtId="0" fontId="4" fillId="0" borderId="0" xfId="11" applyFont="1"/>
    <xf numFmtId="43" fontId="4" fillId="0" borderId="0" xfId="11" applyNumberFormat="1" applyFont="1"/>
    <xf numFmtId="168" fontId="4" fillId="0" borderId="0" xfId="11" applyNumberFormat="1" applyFont="1"/>
    <xf numFmtId="9" fontId="4" fillId="0" borderId="0" xfId="3" applyNumberFormat="1" applyFont="1"/>
    <xf numFmtId="10" fontId="4" fillId="0" borderId="0" xfId="5" applyNumberFormat="1" applyFont="1"/>
    <xf numFmtId="10" fontId="4" fillId="0" borderId="0" xfId="11" applyNumberFormat="1" applyFont="1"/>
    <xf numFmtId="9" fontId="4" fillId="0" borderId="0" xfId="11" applyNumberFormat="1" applyFont="1"/>
    <xf numFmtId="9" fontId="4" fillId="0" borderId="0" xfId="6" applyFont="1"/>
    <xf numFmtId="164" fontId="9" fillId="0" borderId="0" xfId="11" applyNumberFormat="1" applyFont="1"/>
    <xf numFmtId="164" fontId="4" fillId="0" borderId="0" xfId="6" applyNumberFormat="1" applyFont="1"/>
    <xf numFmtId="164" fontId="4" fillId="0" borderId="12" xfId="5" applyNumberFormat="1" applyFont="1" applyBorder="1" applyAlignment="1"/>
    <xf numFmtId="0" fontId="14" fillId="0" borderId="0" xfId="12" applyFont="1"/>
    <xf numFmtId="171" fontId="6" fillId="0" borderId="0" xfId="3" applyNumberFormat="1" applyFont="1"/>
    <xf numFmtId="0" fontId="2" fillId="16" borderId="14" xfId="1" applyFont="1" applyFill="1" applyBorder="1"/>
    <xf numFmtId="9" fontId="2" fillId="16" borderId="9" xfId="1" applyNumberFormat="1" applyFont="1" applyFill="1" applyBorder="1"/>
    <xf numFmtId="9" fontId="2" fillId="16" borderId="16" xfId="1" applyNumberFormat="1" applyFont="1" applyFill="1" applyBorder="1"/>
    <xf numFmtId="173" fontId="2" fillId="16" borderId="9" xfId="3" applyNumberFormat="1" applyFont="1" applyFill="1" applyBorder="1"/>
    <xf numFmtId="173" fontId="2" fillId="16" borderId="16" xfId="3" applyNumberFormat="1" applyFont="1" applyFill="1" applyBorder="1"/>
    <xf numFmtId="0" fontId="2" fillId="18" borderId="14" xfId="1" applyFont="1" applyFill="1" applyBorder="1"/>
    <xf numFmtId="164" fontId="2" fillId="18" borderId="9" xfId="6" applyNumberFormat="1" applyFont="1" applyFill="1" applyBorder="1"/>
    <xf numFmtId="164" fontId="2" fillId="18" borderId="16" xfId="6" applyNumberFormat="1" applyFont="1" applyFill="1" applyBorder="1"/>
    <xf numFmtId="173" fontId="2" fillId="18" borderId="9" xfId="3" applyNumberFormat="1" applyFont="1" applyFill="1" applyBorder="1"/>
    <xf numFmtId="173" fontId="2" fillId="18" borderId="16" xfId="3" applyNumberFormat="1" applyFont="1" applyFill="1" applyBorder="1"/>
    <xf numFmtId="0" fontId="2" fillId="19" borderId="14" xfId="1" applyFont="1" applyFill="1" applyBorder="1"/>
    <xf numFmtId="10" fontId="2" fillId="19" borderId="9" xfId="6" applyNumberFormat="1" applyFont="1" applyFill="1" applyBorder="1"/>
    <xf numFmtId="10" fontId="2" fillId="19" borderId="16" xfId="6" applyNumberFormat="1" applyFont="1" applyFill="1" applyBorder="1"/>
    <xf numFmtId="173" fontId="2" fillId="19" borderId="9" xfId="3" applyNumberFormat="1" applyFont="1" applyFill="1" applyBorder="1"/>
    <xf numFmtId="173" fontId="2" fillId="19" borderId="16" xfId="3" applyNumberFormat="1" applyFont="1" applyFill="1" applyBorder="1"/>
    <xf numFmtId="173" fontId="2" fillId="18" borderId="9" xfId="1" applyNumberFormat="1" applyFont="1" applyFill="1" applyBorder="1"/>
    <xf numFmtId="173" fontId="2" fillId="18" borderId="0" xfId="1" applyNumberFormat="1" applyFont="1" applyFill="1"/>
    <xf numFmtId="173" fontId="2" fillId="18" borderId="16" xfId="1" applyNumberFormat="1" applyFont="1" applyFill="1" applyBorder="1"/>
    <xf numFmtId="43" fontId="6" fillId="0" borderId="0" xfId="3" applyFont="1" applyBorder="1"/>
    <xf numFmtId="10" fontId="2" fillId="18" borderId="9" xfId="6" applyNumberFormat="1" applyFont="1" applyFill="1" applyBorder="1"/>
    <xf numFmtId="10" fontId="2" fillId="18" borderId="16" xfId="6" applyNumberFormat="1" applyFont="1" applyFill="1" applyBorder="1"/>
    <xf numFmtId="10" fontId="4" fillId="0" borderId="9" xfId="6" applyNumberFormat="1" applyFont="1" applyBorder="1" applyAlignment="1">
      <alignment horizontal="right"/>
    </xf>
    <xf numFmtId="165" fontId="2" fillId="18" borderId="7" xfId="7" applyNumberFormat="1" applyFont="1" applyFill="1" applyBorder="1" applyAlignment="1">
      <alignment horizontal="center"/>
    </xf>
    <xf numFmtId="165" fontId="2" fillId="18" borderId="8" xfId="7" applyNumberFormat="1" applyFont="1" applyFill="1" applyBorder="1" applyAlignment="1">
      <alignment horizontal="center"/>
    </xf>
    <xf numFmtId="165" fontId="2" fillId="18" borderId="13" xfId="7" applyNumberFormat="1" applyFont="1" applyFill="1" applyBorder="1" applyAlignment="1">
      <alignment horizontal="center"/>
    </xf>
    <xf numFmtId="165" fontId="2" fillId="2" borderId="7" xfId="7" applyNumberFormat="1" applyFont="1" applyFill="1" applyBorder="1" applyAlignment="1">
      <alignment horizontal="center"/>
    </xf>
    <xf numFmtId="165" fontId="2" fillId="2" borderId="8" xfId="7" applyNumberFormat="1" applyFont="1" applyFill="1" applyBorder="1" applyAlignment="1">
      <alignment horizontal="center"/>
    </xf>
    <xf numFmtId="165" fontId="2" fillId="17" borderId="7" xfId="7" applyNumberFormat="1" applyFont="1" applyFill="1" applyBorder="1" applyAlignment="1">
      <alignment horizontal="center"/>
    </xf>
    <xf numFmtId="165" fontId="2" fillId="17" borderId="8" xfId="7" applyNumberFormat="1" applyFont="1" applyFill="1" applyBorder="1" applyAlignment="1">
      <alignment horizontal="center"/>
    </xf>
    <xf numFmtId="0" fontId="2" fillId="5" borderId="7" xfId="8" applyFont="1" applyFill="1" applyBorder="1" applyAlignment="1">
      <alignment horizontal="center"/>
    </xf>
    <xf numFmtId="0" fontId="2" fillId="5" borderId="8" xfId="8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165" fontId="5" fillId="14" borderId="7" xfId="4" applyNumberFormat="1" applyFont="1" applyFill="1" applyBorder="1" applyAlignment="1">
      <alignment horizontal="center"/>
    </xf>
    <xf numFmtId="165" fontId="5" fillId="14" borderId="8" xfId="4" applyNumberFormat="1" applyFont="1" applyFill="1" applyBorder="1" applyAlignment="1">
      <alignment horizontal="center"/>
    </xf>
    <xf numFmtId="165" fontId="5" fillId="7" borderId="7" xfId="4" applyNumberFormat="1" applyFont="1" applyFill="1" applyBorder="1" applyAlignment="1">
      <alignment horizontal="center"/>
    </xf>
    <xf numFmtId="165" fontId="5" fillId="7" borderId="8" xfId="4" applyNumberFormat="1" applyFont="1" applyFill="1" applyBorder="1" applyAlignment="1">
      <alignment horizontal="center"/>
    </xf>
    <xf numFmtId="165" fontId="5" fillId="12" borderId="7" xfId="4" applyNumberFormat="1" applyFont="1" applyFill="1" applyBorder="1" applyAlignment="1">
      <alignment horizontal="center"/>
    </xf>
    <xf numFmtId="165" fontId="5" fillId="12" borderId="8" xfId="4" applyNumberFormat="1" applyFont="1" applyFill="1" applyBorder="1" applyAlignment="1">
      <alignment horizontal="center"/>
    </xf>
    <xf numFmtId="165" fontId="5" fillId="8" borderId="7" xfId="4" applyNumberFormat="1" applyFont="1" applyFill="1" applyBorder="1" applyAlignment="1">
      <alignment horizontal="center"/>
    </xf>
    <xf numFmtId="165" fontId="5" fillId="8" borderId="8" xfId="4" applyNumberFormat="1" applyFont="1" applyFill="1" applyBorder="1" applyAlignment="1">
      <alignment horizontal="center"/>
    </xf>
    <xf numFmtId="165" fontId="5" fillId="15" borderId="7" xfId="4" applyNumberFormat="1" applyFont="1" applyFill="1" applyBorder="1" applyAlignment="1">
      <alignment horizontal="center"/>
    </xf>
    <xf numFmtId="165" fontId="5" fillId="15" borderId="8" xfId="4" applyNumberFormat="1" applyFont="1" applyFill="1" applyBorder="1" applyAlignment="1">
      <alignment horizontal="center"/>
    </xf>
    <xf numFmtId="165" fontId="2" fillId="16" borderId="7" xfId="7" applyNumberFormat="1" applyFont="1" applyFill="1" applyBorder="1" applyAlignment="1">
      <alignment horizontal="center"/>
    </xf>
    <xf numFmtId="165" fontId="2" fillId="16" borderId="8" xfId="7" applyNumberFormat="1" applyFont="1" applyFill="1" applyBorder="1" applyAlignment="1">
      <alignment horizontal="center"/>
    </xf>
    <xf numFmtId="165" fontId="5" fillId="8" borderId="1" xfId="4" applyNumberFormat="1" applyFont="1" applyFill="1" applyBorder="1" applyAlignment="1">
      <alignment horizontal="center"/>
    </xf>
    <xf numFmtId="165" fontId="5" fillId="8" borderId="2" xfId="4" applyNumberFormat="1" applyFont="1" applyFill="1" applyBorder="1" applyAlignment="1">
      <alignment horizontal="center"/>
    </xf>
    <xf numFmtId="165" fontId="5" fillId="4" borderId="7" xfId="4" applyNumberFormat="1" applyFont="1" applyFill="1" applyBorder="1" applyAlignment="1">
      <alignment horizontal="center"/>
    </xf>
    <xf numFmtId="165" fontId="5" fillId="4" borderId="8" xfId="4" applyNumberFormat="1" applyFont="1" applyFill="1" applyBorder="1" applyAlignment="1">
      <alignment horizontal="center"/>
    </xf>
    <xf numFmtId="165" fontId="5" fillId="4" borderId="13" xfId="4" applyNumberFormat="1" applyFont="1" applyFill="1" applyBorder="1" applyAlignment="1">
      <alignment horizontal="center"/>
    </xf>
    <xf numFmtId="165" fontId="5" fillId="13" borderId="7" xfId="4" applyNumberFormat="1" applyFont="1" applyFill="1" applyBorder="1" applyAlignment="1">
      <alignment horizontal="center"/>
    </xf>
    <xf numFmtId="165" fontId="5" fillId="13" borderId="8" xfId="4" applyNumberFormat="1" applyFont="1" applyFill="1" applyBorder="1" applyAlignment="1">
      <alignment horizontal="center"/>
    </xf>
    <xf numFmtId="165" fontId="5" fillId="13" borderId="13" xfId="4" applyNumberFormat="1" applyFont="1" applyFill="1" applyBorder="1" applyAlignment="1">
      <alignment horizontal="center"/>
    </xf>
    <xf numFmtId="165" fontId="5" fillId="4" borderId="1" xfId="4" applyNumberFormat="1" applyFont="1" applyFill="1" applyBorder="1" applyAlignment="1">
      <alignment horizontal="center"/>
    </xf>
    <xf numFmtId="165" fontId="5" fillId="4" borderId="2" xfId="4" applyNumberFormat="1" applyFont="1" applyFill="1" applyBorder="1" applyAlignment="1">
      <alignment horizontal="center"/>
    </xf>
    <xf numFmtId="165" fontId="5" fillId="6" borderId="7" xfId="4" applyNumberFormat="1" applyFont="1" applyFill="1" applyBorder="1" applyAlignment="1">
      <alignment horizontal="center"/>
    </xf>
    <xf numFmtId="165" fontId="5" fillId="6" borderId="8" xfId="4" applyNumberFormat="1" applyFont="1" applyFill="1" applyBorder="1" applyAlignment="1">
      <alignment horizontal="center"/>
    </xf>
    <xf numFmtId="165" fontId="5" fillId="11" borderId="7" xfId="4" applyNumberFormat="1" applyFont="1" applyFill="1" applyBorder="1" applyAlignment="1">
      <alignment horizontal="center"/>
    </xf>
    <xf numFmtId="165" fontId="5" fillId="11" borderId="8" xfId="4" applyNumberFormat="1" applyFont="1" applyFill="1" applyBorder="1" applyAlignment="1">
      <alignment horizontal="center"/>
    </xf>
    <xf numFmtId="165" fontId="5" fillId="6" borderId="13" xfId="4" applyNumberFormat="1" applyFont="1" applyFill="1" applyBorder="1" applyAlignment="1">
      <alignment horizontal="center"/>
    </xf>
    <xf numFmtId="165" fontId="5" fillId="7" borderId="13" xfId="4" applyNumberFormat="1" applyFont="1" applyFill="1" applyBorder="1" applyAlignment="1">
      <alignment horizontal="center"/>
    </xf>
    <xf numFmtId="165" fontId="4" fillId="9" borderId="7" xfId="4" applyNumberFormat="1" applyFont="1" applyFill="1" applyBorder="1" applyAlignment="1">
      <alignment horizontal="center"/>
    </xf>
    <xf numFmtId="165" fontId="4" fillId="9" borderId="8" xfId="4" applyNumberFormat="1" applyFont="1" applyFill="1" applyBorder="1" applyAlignment="1">
      <alignment horizontal="center"/>
    </xf>
    <xf numFmtId="165" fontId="5" fillId="5" borderId="7" xfId="4" applyNumberFormat="1" applyFont="1" applyFill="1" applyBorder="1" applyAlignment="1">
      <alignment horizontal="center"/>
    </xf>
    <xf numFmtId="165" fontId="5" fillId="5" borderId="8" xfId="4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5" borderId="7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165" fontId="2" fillId="18" borderId="10" xfId="7" applyNumberFormat="1" applyFont="1" applyFill="1" applyBorder="1" applyAlignment="1">
      <alignment horizontal="center"/>
    </xf>
    <xf numFmtId="165" fontId="2" fillId="17" borderId="5" xfId="7" applyNumberFormat="1" applyFont="1" applyFill="1" applyBorder="1" applyAlignment="1">
      <alignment horizontal="center"/>
    </xf>
    <xf numFmtId="165" fontId="2" fillId="17" borderId="6" xfId="7" applyNumberFormat="1" applyFont="1" applyFill="1" applyBorder="1" applyAlignment="1">
      <alignment horizontal="center"/>
    </xf>
    <xf numFmtId="165" fontId="5" fillId="14" borderId="13" xfId="4" applyNumberFormat="1" applyFont="1" applyFill="1" applyBorder="1" applyAlignment="1">
      <alignment horizontal="center"/>
    </xf>
    <xf numFmtId="165" fontId="5" fillId="8" borderId="13" xfId="4" applyNumberFormat="1" applyFont="1" applyFill="1" applyBorder="1" applyAlignment="1">
      <alignment horizontal="center"/>
    </xf>
    <xf numFmtId="165" fontId="5" fillId="13" borderId="5" xfId="4" applyNumberFormat="1" applyFont="1" applyFill="1" applyBorder="1" applyAlignment="1">
      <alignment horizontal="center"/>
    </xf>
    <xf numFmtId="165" fontId="5" fillId="13" borderId="6" xfId="4" applyNumberFormat="1" applyFont="1" applyFill="1" applyBorder="1" applyAlignment="1">
      <alignment horizontal="center"/>
    </xf>
    <xf numFmtId="165" fontId="5" fillId="13" borderId="15" xfId="4" applyNumberFormat="1" applyFont="1" applyFill="1" applyBorder="1" applyAlignment="1">
      <alignment horizontal="center"/>
    </xf>
    <xf numFmtId="165" fontId="5" fillId="12" borderId="13" xfId="4" applyNumberFormat="1" applyFont="1" applyFill="1" applyBorder="1" applyAlignment="1">
      <alignment horizontal="center"/>
    </xf>
    <xf numFmtId="165" fontId="4" fillId="9" borderId="13" xfId="4" applyNumberFormat="1" applyFont="1" applyFill="1" applyBorder="1" applyAlignment="1">
      <alignment horizontal="center"/>
    </xf>
    <xf numFmtId="165" fontId="5" fillId="5" borderId="13" xfId="4" applyNumberFormat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  <xf numFmtId="0" fontId="5" fillId="5" borderId="13" xfId="1" applyFont="1" applyFill="1" applyBorder="1" applyAlignment="1">
      <alignment horizontal="center"/>
    </xf>
    <xf numFmtId="165" fontId="2" fillId="17" borderId="13" xfId="7" applyNumberFormat="1" applyFont="1" applyFill="1" applyBorder="1" applyAlignment="1">
      <alignment horizontal="center"/>
    </xf>
    <xf numFmtId="165" fontId="5" fillId="8" borderId="10" xfId="4" applyNumberFormat="1" applyFont="1" applyFill="1" applyBorder="1" applyAlignment="1">
      <alignment horizontal="center"/>
    </xf>
    <xf numFmtId="165" fontId="5" fillId="4" borderId="10" xfId="4" applyNumberFormat="1" applyFont="1" applyFill="1" applyBorder="1" applyAlignment="1">
      <alignment horizontal="center"/>
    </xf>
    <xf numFmtId="165" fontId="5" fillId="13" borderId="10" xfId="4" applyNumberFormat="1" applyFont="1" applyFill="1" applyBorder="1" applyAlignment="1">
      <alignment horizontal="center"/>
    </xf>
    <xf numFmtId="165" fontId="2" fillId="17" borderId="10" xfId="7" applyNumberFormat="1" applyFont="1" applyFill="1" applyBorder="1" applyAlignment="1">
      <alignment horizontal="center"/>
    </xf>
    <xf numFmtId="165" fontId="5" fillId="7" borderId="10" xfId="4" applyNumberFormat="1" applyFont="1" applyFill="1" applyBorder="1" applyAlignment="1">
      <alignment horizontal="center"/>
    </xf>
    <xf numFmtId="165" fontId="5" fillId="6" borderId="10" xfId="4" applyNumberFormat="1" applyFont="1" applyFill="1" applyBorder="1" applyAlignment="1">
      <alignment horizontal="center"/>
    </xf>
  </cellXfs>
  <cellStyles count="13">
    <cellStyle name="Comma 2" xfId="3" xr:uid="{33687277-46FD-4B25-B50D-1C8259230F1C}"/>
    <cellStyle name="Comma 2 2" xfId="4" xr:uid="{2A8DFC25-FFCB-4CC0-813A-BFCF63ED385E}"/>
    <cellStyle name="Comma 2 2 2" xfId="7" xr:uid="{4C7282C7-AAB2-4F6D-A329-9AD8D05FC5A3}"/>
    <cellStyle name="Comma 3" xfId="9" xr:uid="{CD94E2A7-48EA-4BD5-B144-CF478C1B7556}"/>
    <cellStyle name="Hyperlink" xfId="12" builtinId="8"/>
    <cellStyle name="Normal" xfId="0" builtinId="0"/>
    <cellStyle name="Normal 2" xfId="1" xr:uid="{64A0BC5D-8C07-49F3-9163-8BDC1A410EFE}"/>
    <cellStyle name="Normal 2 2" xfId="8" xr:uid="{EF4B2AD3-2468-41BC-8171-A1E30316363D}"/>
    <cellStyle name="Normal 2 2 2" xfId="11" xr:uid="{EF19A22C-74DA-4CA8-8B8B-9CCE557A8E16}"/>
    <cellStyle name="Normal 3" xfId="2" xr:uid="{900F894C-3B13-4443-8DA8-3C4B1F8DBB2F}"/>
    <cellStyle name="Percent 2" xfId="6" xr:uid="{8089E195-3DAD-42BF-B6B7-BA61F1E2C470}"/>
    <cellStyle name="Percent 2 2" xfId="5" xr:uid="{57E214A8-75DA-447D-A452-BB3B94AAF728}"/>
    <cellStyle name="Percent 2 2 2" xfId="10" xr:uid="{2196DE89-CF0E-4DAA-92F7-03C4CF595A6A}"/>
  </cellStyles>
  <dxfs count="25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B346-A990-40EB-A99C-BC239F119551}">
  <sheetPr>
    <tabColor rgb="FFFFFF00"/>
  </sheetPr>
  <dimension ref="A1:AA510"/>
  <sheetViews>
    <sheetView zoomScaleNormal="100" zoomScaleSheetLayoutView="152" workbookViewId="0">
      <pane ySplit="1" topLeftCell="A325" activePane="bottomLeft" state="frozen"/>
      <selection activeCell="E445" sqref="E445"/>
      <selection pane="bottomLeft" activeCell="S339" sqref="S339:Y368"/>
    </sheetView>
  </sheetViews>
  <sheetFormatPr defaultColWidth="9.06640625" defaultRowHeight="14.65"/>
  <cols>
    <col min="1" max="16" width="10.59765625" style="7" bestFit="1" customWidth="1"/>
    <col min="17" max="17" width="9.6640625" style="7" bestFit="1" customWidth="1"/>
    <col min="18" max="18" width="23.6640625" style="7" bestFit="1" customWidth="1"/>
    <col min="19" max="19" width="18" style="7" bestFit="1" customWidth="1"/>
    <col min="20" max="20" width="9.46484375" style="7" bestFit="1" customWidth="1"/>
    <col min="21" max="21" width="9.73046875" style="7" bestFit="1" customWidth="1"/>
    <col min="22" max="25" width="9.46484375" style="7" bestFit="1" customWidth="1"/>
    <col min="26" max="16384" width="9.06640625" style="7"/>
  </cols>
  <sheetData>
    <row r="1" spans="1:21" ht="23.2" customHeight="1" thickBot="1">
      <c r="A1" s="1">
        <v>2008</v>
      </c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2016</v>
      </c>
      <c r="J1" s="2">
        <v>2017</v>
      </c>
      <c r="K1" s="2">
        <v>2018</v>
      </c>
      <c r="L1" s="2">
        <v>2019</v>
      </c>
      <c r="M1" s="2">
        <v>2020</v>
      </c>
      <c r="N1" s="2">
        <v>2021</v>
      </c>
      <c r="O1" s="2">
        <v>2022</v>
      </c>
      <c r="P1" s="2">
        <v>2023</v>
      </c>
      <c r="Q1" s="3">
        <v>9</v>
      </c>
      <c r="R1" s="3">
        <v>2022</v>
      </c>
      <c r="S1" s="4" t="s">
        <v>163</v>
      </c>
      <c r="T1" s="5"/>
      <c r="U1" s="6"/>
    </row>
    <row r="2" spans="1:21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8"/>
      <c r="P2" s="8"/>
      <c r="Q2" s="9"/>
      <c r="R2" s="10"/>
    </row>
    <row r="3" spans="1:21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11"/>
      <c r="P3" s="11"/>
      <c r="Q3" s="9"/>
      <c r="R3" s="10"/>
      <c r="S3" s="12"/>
    </row>
    <row r="4" spans="1:21">
      <c r="A4" s="29">
        <v>52.408010000000004</v>
      </c>
      <c r="B4" s="29">
        <v>34.895000000000003</v>
      </c>
      <c r="C4" s="29">
        <v>31.250799999999998</v>
      </c>
      <c r="D4" s="29">
        <v>22.386830000000003</v>
      </c>
      <c r="E4" s="29">
        <v>29.490299999999998</v>
      </c>
      <c r="F4" s="29">
        <v>31.655279999999998</v>
      </c>
      <c r="G4" s="29">
        <v>31.915110000000002</v>
      </c>
      <c r="H4" s="29">
        <v>40.308970000000002</v>
      </c>
      <c r="I4" s="29">
        <v>33.630040000000001</v>
      </c>
      <c r="J4" s="29">
        <v>41.49183</v>
      </c>
      <c r="K4" s="29">
        <v>38.073920000000001</v>
      </c>
      <c r="L4" s="29">
        <v>52.447230000000005</v>
      </c>
      <c r="M4" s="29">
        <v>48.657359999999997</v>
      </c>
      <c r="N4" s="29">
        <v>48.908839999999998</v>
      </c>
      <c r="O4" s="29">
        <v>121.64923</v>
      </c>
      <c r="P4" s="29">
        <v>88.815169999999995</v>
      </c>
      <c r="Q4" s="14"/>
      <c r="R4" s="15" t="s">
        <v>3</v>
      </c>
    </row>
    <row r="5" spans="1:21">
      <c r="A5" s="29">
        <v>38.799999999999997</v>
      </c>
      <c r="B5" s="29">
        <v>41.117539999999998</v>
      </c>
      <c r="C5" s="29">
        <v>18.600529999999999</v>
      </c>
      <c r="D5" s="29">
        <v>14.926860000000001</v>
      </c>
      <c r="E5" s="29">
        <v>20.868569999999998</v>
      </c>
      <c r="F5" s="29">
        <v>29.981099999999998</v>
      </c>
      <c r="G5" s="29">
        <v>37.538119999999999</v>
      </c>
      <c r="H5" s="29">
        <v>33.234900000000003</v>
      </c>
      <c r="I5" s="29">
        <v>33.151009999999999</v>
      </c>
      <c r="J5" s="29">
        <v>43.290489999999998</v>
      </c>
      <c r="K5" s="29">
        <v>36.350190000000005</v>
      </c>
      <c r="L5" s="29">
        <v>58.110759999999999</v>
      </c>
      <c r="M5" s="29">
        <v>85.973489999999998</v>
      </c>
      <c r="N5" s="29">
        <v>52.443870000000004</v>
      </c>
      <c r="O5" s="29">
        <v>103.76876</v>
      </c>
      <c r="P5" s="29">
        <v>85.188419999999994</v>
      </c>
      <c r="Q5" s="14"/>
      <c r="R5" s="15" t="s">
        <v>4</v>
      </c>
    </row>
    <row r="6" spans="1:21">
      <c r="A6" s="29">
        <v>23.475669999999997</v>
      </c>
      <c r="B6" s="29">
        <v>45.575400000000002</v>
      </c>
      <c r="C6" s="29">
        <v>15.057709999999998</v>
      </c>
      <c r="D6" s="29">
        <v>16.519410000000001</v>
      </c>
      <c r="E6" s="29">
        <v>16.612099999999998</v>
      </c>
      <c r="F6" s="29">
        <v>39.466470000000001</v>
      </c>
      <c r="G6" s="29">
        <v>30.620699999999999</v>
      </c>
      <c r="H6" s="29">
        <v>32.365670000000001</v>
      </c>
      <c r="I6" s="29">
        <v>31.253150000000002</v>
      </c>
      <c r="J6" s="29">
        <v>33.791379999999997</v>
      </c>
      <c r="K6" s="29">
        <v>68.609449999999995</v>
      </c>
      <c r="L6" s="29">
        <v>45.262329999999999</v>
      </c>
      <c r="M6" s="29">
        <v>51.895330000000001</v>
      </c>
      <c r="N6" s="29">
        <v>70.379519999999999</v>
      </c>
      <c r="O6" s="29">
        <v>103.63417</v>
      </c>
      <c r="P6" s="29">
        <v>114.16146000000001</v>
      </c>
      <c r="Q6" s="14"/>
      <c r="R6" s="15" t="s">
        <v>5</v>
      </c>
    </row>
    <row r="7" spans="1:21">
      <c r="A7" s="29">
        <v>17.698</v>
      </c>
      <c r="B7" s="29">
        <v>25.15587</v>
      </c>
      <c r="C7" s="29">
        <v>15.60285</v>
      </c>
      <c r="D7" s="29">
        <v>23.179500000000001</v>
      </c>
      <c r="E7" s="29">
        <v>23.882380000000001</v>
      </c>
      <c r="F7" s="29">
        <v>44.197669999999995</v>
      </c>
      <c r="G7" s="29">
        <v>43.946589999999993</v>
      </c>
      <c r="H7" s="29">
        <v>39.389510000000001</v>
      </c>
      <c r="I7" s="29">
        <v>40.930990000000001</v>
      </c>
      <c r="J7" s="29">
        <v>43.886710000000001</v>
      </c>
      <c r="K7" s="29">
        <v>60.416139999999999</v>
      </c>
      <c r="L7" s="29">
        <v>65.146519999999995</v>
      </c>
      <c r="M7" s="29">
        <v>62.881680000000003</v>
      </c>
      <c r="N7" s="29">
        <v>79.82435000000001</v>
      </c>
      <c r="O7" s="29">
        <v>117.77491000000001</v>
      </c>
      <c r="P7" s="29">
        <v>114.16146000000001</v>
      </c>
      <c r="Q7" s="14"/>
      <c r="R7" s="15" t="s">
        <v>6</v>
      </c>
      <c r="S7" s="16"/>
      <c r="T7" s="17"/>
    </row>
    <row r="8" spans="1:21">
      <c r="A8" s="18">
        <v>9.8388196974304436E-3</v>
      </c>
      <c r="B8" s="18">
        <v>1.2366733939110442E-2</v>
      </c>
      <c r="C8" s="18">
        <v>8.2396136263702489E-3</v>
      </c>
      <c r="D8" s="18">
        <v>1.0850401575096619E-2</v>
      </c>
      <c r="E8" s="18">
        <v>1.1018978876374094E-2</v>
      </c>
      <c r="F8" s="18">
        <v>1.927160758800164E-2</v>
      </c>
      <c r="G8" s="18">
        <v>1.9045040013526967E-2</v>
      </c>
      <c r="H8" s="18">
        <v>1.7776164018368876E-2</v>
      </c>
      <c r="I8" s="18">
        <v>1.8288840344926248E-2</v>
      </c>
      <c r="J8" s="18">
        <v>1.8383799227998484E-2</v>
      </c>
      <c r="K8" s="18">
        <v>2.3218916267665167E-2</v>
      </c>
      <c r="L8" s="18">
        <v>2.1586652698710157E-2</v>
      </c>
      <c r="M8" s="18">
        <v>2.2426174332469836E-2</v>
      </c>
      <c r="N8" s="18">
        <v>2.9528331328294296E-2</v>
      </c>
      <c r="O8" s="18">
        <v>4.2985551095351335E-2</v>
      </c>
      <c r="P8" s="18">
        <v>4.1567053355353163E-2</v>
      </c>
      <c r="Q8" s="14"/>
      <c r="R8" s="19" t="s">
        <v>7</v>
      </c>
      <c r="T8" s="20"/>
    </row>
    <row r="9" spans="1:21">
      <c r="A9" s="201" t="s">
        <v>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1"/>
      <c r="P9" s="21"/>
      <c r="Q9" s="14"/>
      <c r="R9" s="10"/>
    </row>
    <row r="10" spans="1:21">
      <c r="A10" s="29">
        <v>0</v>
      </c>
      <c r="B10" s="29">
        <v>17.007000000000001</v>
      </c>
      <c r="C10" s="29">
        <v>28.988580000000002</v>
      </c>
      <c r="D10" s="29">
        <v>16.755490000000002</v>
      </c>
      <c r="E10" s="29">
        <v>12.352919999999999</v>
      </c>
      <c r="F10" s="29">
        <v>14.276</v>
      </c>
      <c r="G10" s="29">
        <v>77.903779999999998</v>
      </c>
      <c r="H10" s="29">
        <v>91.954940000000008</v>
      </c>
      <c r="I10" s="29">
        <v>76.173749999999998</v>
      </c>
      <c r="J10" s="29">
        <v>144.03079</v>
      </c>
      <c r="K10" s="29">
        <v>391.13415999999995</v>
      </c>
      <c r="L10" s="29">
        <v>215.56950000000001</v>
      </c>
      <c r="M10" s="29">
        <v>0</v>
      </c>
      <c r="N10" s="29">
        <v>224.92113000000001</v>
      </c>
      <c r="O10" s="29">
        <v>340.73477000000003</v>
      </c>
      <c r="P10" s="29">
        <v>433.00439</v>
      </c>
      <c r="Q10" s="14"/>
      <c r="R10" s="15" t="s">
        <v>3</v>
      </c>
    </row>
    <row r="11" spans="1:21">
      <c r="A11" s="29">
        <v>65.781999999999996</v>
      </c>
      <c r="B11" s="29">
        <v>10.067950000000002</v>
      </c>
      <c r="C11" s="29">
        <v>56.09037</v>
      </c>
      <c r="D11" s="29">
        <v>2.37751</v>
      </c>
      <c r="E11" s="29">
        <v>1.8755999999999999</v>
      </c>
      <c r="F11" s="29">
        <v>60.178899999999999</v>
      </c>
      <c r="G11" s="29">
        <v>87.538830000000004</v>
      </c>
      <c r="H11" s="29">
        <v>91.520560000000003</v>
      </c>
      <c r="I11" s="29">
        <v>90.09908999999999</v>
      </c>
      <c r="J11" s="29">
        <v>164.29107999999999</v>
      </c>
      <c r="K11" s="29">
        <v>234.1849</v>
      </c>
      <c r="L11" s="29">
        <v>179.91476</v>
      </c>
      <c r="M11" s="29">
        <v>0</v>
      </c>
      <c r="N11" s="29">
        <v>234.43206000000001</v>
      </c>
      <c r="O11" s="29">
        <v>392.38481999999999</v>
      </c>
      <c r="P11" s="29">
        <v>347.77896999999996</v>
      </c>
      <c r="Q11" s="14"/>
      <c r="R11" s="15" t="s">
        <v>4</v>
      </c>
    </row>
    <row r="12" spans="1:21">
      <c r="A12" s="29">
        <v>46.186980000000005</v>
      </c>
      <c r="B12" s="29">
        <v>44.113779999999998</v>
      </c>
      <c r="C12" s="29">
        <v>101.15144000000001</v>
      </c>
      <c r="D12" s="29">
        <v>1.51718</v>
      </c>
      <c r="E12" s="29">
        <v>3.01172</v>
      </c>
      <c r="F12" s="29">
        <v>59.242350000000002</v>
      </c>
      <c r="G12" s="29">
        <v>96.657499999999999</v>
      </c>
      <c r="H12" s="29">
        <v>90.080449999999999</v>
      </c>
      <c r="I12" s="29">
        <v>64.691559999999996</v>
      </c>
      <c r="J12" s="29">
        <v>246.25335999999999</v>
      </c>
      <c r="K12" s="29">
        <v>202.86989000000003</v>
      </c>
      <c r="L12" s="29">
        <v>167.4067</v>
      </c>
      <c r="M12" s="29">
        <v>0</v>
      </c>
      <c r="N12" s="29">
        <v>140.65221</v>
      </c>
      <c r="O12" s="29">
        <v>343.54644000000002</v>
      </c>
      <c r="P12" s="29">
        <v>198.64919</v>
      </c>
      <c r="Q12" s="14"/>
      <c r="R12" s="15" t="s">
        <v>5</v>
      </c>
    </row>
    <row r="13" spans="1:21">
      <c r="A13" s="29">
        <v>11.423999999999999</v>
      </c>
      <c r="B13" s="29">
        <v>10.941739999999999</v>
      </c>
      <c r="C13" s="29">
        <v>1.2140899999999999</v>
      </c>
      <c r="D13" s="29">
        <v>61.653400000000005</v>
      </c>
      <c r="E13" s="29">
        <v>20.119319999999998</v>
      </c>
      <c r="F13" s="29">
        <v>63.801629999999996</v>
      </c>
      <c r="G13" s="29">
        <v>106.8257</v>
      </c>
      <c r="H13" s="29">
        <v>75.621070000000003</v>
      </c>
      <c r="I13" s="29">
        <v>116.77073</v>
      </c>
      <c r="J13" s="29">
        <v>369.43890999999996</v>
      </c>
      <c r="K13" s="29">
        <v>298.97233</v>
      </c>
      <c r="L13" s="29">
        <v>177.94552999999999</v>
      </c>
      <c r="M13" s="29">
        <v>0</v>
      </c>
      <c r="N13" s="29">
        <v>273.83524999999997</v>
      </c>
      <c r="O13" s="29">
        <v>410.16453000000001</v>
      </c>
      <c r="P13" s="29">
        <v>198.64919</v>
      </c>
      <c r="Q13" s="14"/>
      <c r="R13" s="15" t="s">
        <v>6</v>
      </c>
    </row>
    <row r="14" spans="1:21">
      <c r="A14" s="18">
        <v>6.3509253149195049E-3</v>
      </c>
      <c r="B14" s="18">
        <v>5.3790064669169569E-3</v>
      </c>
      <c r="C14" s="18">
        <v>6.411413624844085E-4</v>
      </c>
      <c r="D14" s="18">
        <v>2.8860163009127113E-2</v>
      </c>
      <c r="E14" s="18">
        <v>9.2827583384491336E-3</v>
      </c>
      <c r="F14" s="18">
        <v>2.7819565529922125E-2</v>
      </c>
      <c r="G14" s="18">
        <v>4.6294825855044221E-2</v>
      </c>
      <c r="H14" s="18">
        <v>3.4127171004781583E-2</v>
      </c>
      <c r="I14" s="18">
        <v>5.2175655607902216E-2</v>
      </c>
      <c r="J14" s="18">
        <v>0.15475506704536751</v>
      </c>
      <c r="K14" s="18">
        <v>0.11489998362389187</v>
      </c>
      <c r="L14" s="18">
        <v>5.8963216383590554E-2</v>
      </c>
      <c r="M14" s="18">
        <v>0</v>
      </c>
      <c r="N14" s="18">
        <v>0.10129613321456797</v>
      </c>
      <c r="O14" s="18">
        <v>0.14970207459140292</v>
      </c>
      <c r="P14" s="18">
        <v>7.2329676580237215E-2</v>
      </c>
      <c r="Q14" s="14"/>
      <c r="R14" s="19" t="s">
        <v>7</v>
      </c>
    </row>
    <row r="15" spans="1:21">
      <c r="A15" s="201" t="s">
        <v>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1"/>
      <c r="P15" s="21"/>
      <c r="Q15" s="14"/>
      <c r="R15" s="10"/>
    </row>
    <row r="16" spans="1:21">
      <c r="A16" s="29">
        <v>542.06816000000003</v>
      </c>
      <c r="B16" s="29">
        <v>568.63499999999999</v>
      </c>
      <c r="C16" s="29">
        <v>578.97467000000006</v>
      </c>
      <c r="D16" s="29">
        <v>610.00206000000003</v>
      </c>
      <c r="E16" s="29">
        <v>529.23782999999992</v>
      </c>
      <c r="F16" s="29">
        <v>477.86914000000002</v>
      </c>
      <c r="G16" s="29">
        <v>312.55070000000001</v>
      </c>
      <c r="H16" s="29">
        <v>248.10187999999999</v>
      </c>
      <c r="I16" s="29">
        <v>302.04247999999995</v>
      </c>
      <c r="J16" s="29">
        <v>328.71886999999998</v>
      </c>
      <c r="K16" s="29">
        <v>409.48768999999999</v>
      </c>
      <c r="L16" s="29">
        <v>518.61753999999996</v>
      </c>
      <c r="M16" s="29">
        <v>396.36705999999998</v>
      </c>
      <c r="N16" s="29">
        <v>423.07850999999999</v>
      </c>
      <c r="O16" s="29">
        <v>443.87918999999999</v>
      </c>
      <c r="P16" s="29">
        <v>533.27616</v>
      </c>
      <c r="Q16" s="14"/>
      <c r="R16" s="15" t="s">
        <v>3</v>
      </c>
    </row>
    <row r="17" spans="1:18">
      <c r="A17" s="29">
        <v>583.14099999999996</v>
      </c>
      <c r="B17" s="29">
        <v>563.00031999999999</v>
      </c>
      <c r="C17" s="29">
        <v>566.39605000000006</v>
      </c>
      <c r="D17" s="29">
        <v>608.23711000000003</v>
      </c>
      <c r="E17" s="29">
        <v>508.32827000000003</v>
      </c>
      <c r="F17" s="29">
        <v>445.78751</v>
      </c>
      <c r="G17" s="29">
        <v>304.75074000000001</v>
      </c>
      <c r="H17" s="29">
        <v>289.10283000000004</v>
      </c>
      <c r="I17" s="29">
        <v>328.06009999999998</v>
      </c>
      <c r="J17" s="29">
        <v>365.99680000000001</v>
      </c>
      <c r="K17" s="29">
        <v>463.79690000000005</v>
      </c>
      <c r="L17" s="29">
        <v>514.66403000000003</v>
      </c>
      <c r="M17" s="29">
        <v>451.37817000000001</v>
      </c>
      <c r="N17" s="29">
        <v>398.80196999999998</v>
      </c>
      <c r="O17" s="29">
        <v>447.78561999999999</v>
      </c>
      <c r="P17" s="29">
        <v>452.25862999999998</v>
      </c>
      <c r="Q17" s="14"/>
      <c r="R17" s="15" t="s">
        <v>4</v>
      </c>
    </row>
    <row r="18" spans="1:18">
      <c r="A18" s="29">
        <v>577.09546999999998</v>
      </c>
      <c r="B18" s="29">
        <v>582.50012000000004</v>
      </c>
      <c r="C18" s="29">
        <v>600.06984999999997</v>
      </c>
      <c r="D18" s="29">
        <v>564.86854000000005</v>
      </c>
      <c r="E18" s="29">
        <v>489.14593000000002</v>
      </c>
      <c r="F18" s="29">
        <v>360.10590999999999</v>
      </c>
      <c r="G18" s="29">
        <v>287.93059999999997</v>
      </c>
      <c r="H18" s="29">
        <v>302.17940999999996</v>
      </c>
      <c r="I18" s="29">
        <v>300.68491999999998</v>
      </c>
      <c r="J18" s="29">
        <v>419.47818000000001</v>
      </c>
      <c r="K18" s="29">
        <v>496.61612000000002</v>
      </c>
      <c r="L18" s="29">
        <v>499.06978999999995</v>
      </c>
      <c r="M18" s="29">
        <v>439.74664000000001</v>
      </c>
      <c r="N18" s="29">
        <v>371.97616999999997</v>
      </c>
      <c r="O18" s="29">
        <v>456.54041999999998</v>
      </c>
      <c r="P18" s="29">
        <v>452.89485999999999</v>
      </c>
      <c r="Q18" s="14"/>
      <c r="R18" s="15" t="s">
        <v>5</v>
      </c>
    </row>
    <row r="19" spans="1:18">
      <c r="A19" s="29">
        <v>623.91700000000003</v>
      </c>
      <c r="B19" s="29">
        <v>596.40281000000004</v>
      </c>
      <c r="C19" s="29">
        <v>602.18978000000004</v>
      </c>
      <c r="D19" s="29">
        <v>532.85292000000004</v>
      </c>
      <c r="E19" s="29">
        <v>493.06852000000003</v>
      </c>
      <c r="F19" s="29">
        <v>368.11829999999998</v>
      </c>
      <c r="G19" s="29">
        <v>309.15954999999997</v>
      </c>
      <c r="H19" s="29">
        <v>334.16836000000001</v>
      </c>
      <c r="I19" s="29">
        <v>318.82859000000002</v>
      </c>
      <c r="J19" s="29">
        <v>350.54890999999998</v>
      </c>
      <c r="K19" s="29">
        <v>465.58001999999999</v>
      </c>
      <c r="L19" s="29">
        <v>491.63954999999999</v>
      </c>
      <c r="M19" s="29">
        <v>436.31061</v>
      </c>
      <c r="N19" s="29">
        <v>445.46046000000001</v>
      </c>
      <c r="O19" s="29">
        <v>472.1866</v>
      </c>
      <c r="P19" s="29">
        <v>452.89485999999999</v>
      </c>
      <c r="Q19" s="14"/>
      <c r="R19" s="15" t="s">
        <v>6</v>
      </c>
    </row>
    <row r="20" spans="1:18">
      <c r="A20" s="18">
        <v>0.34685313985544758</v>
      </c>
      <c r="B20" s="18">
        <v>0.29319418775052647</v>
      </c>
      <c r="C20" s="18">
        <v>0.31800671780789425</v>
      </c>
      <c r="D20" s="18">
        <v>0.24943023630634109</v>
      </c>
      <c r="E20" s="18">
        <v>0.22749456320873537</v>
      </c>
      <c r="F20" s="18">
        <v>0.16051143473314916</v>
      </c>
      <c r="G20" s="18">
        <v>0.13397981505081488</v>
      </c>
      <c r="H20" s="18">
        <v>0.15080745043818361</v>
      </c>
      <c r="I20" s="18">
        <v>0.14245942206401432</v>
      </c>
      <c r="J20" s="18">
        <v>0.14684219393601639</v>
      </c>
      <c r="K20" s="18">
        <v>0.17893005909145923</v>
      </c>
      <c r="L20" s="18">
        <v>0.16290743110760403</v>
      </c>
      <c r="M20" s="18">
        <v>0.15560617659970691</v>
      </c>
      <c r="N20" s="18">
        <v>0.16478310260633988</v>
      </c>
      <c r="O20" s="18">
        <v>0.17233892363696326</v>
      </c>
      <c r="P20" s="18">
        <v>0.16490245315700411</v>
      </c>
      <c r="Q20" s="14"/>
      <c r="R20" s="19" t="s">
        <v>7</v>
      </c>
    </row>
    <row r="21" spans="1:18">
      <c r="A21" s="201" t="s">
        <v>11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1"/>
      <c r="P21" s="21"/>
      <c r="Q21" s="14"/>
      <c r="R21" s="10"/>
    </row>
    <row r="22" spans="1:18">
      <c r="A22" s="29">
        <v>528.65032999999994</v>
      </c>
      <c r="B22" s="29">
        <v>659.73599999999999</v>
      </c>
      <c r="C22" s="29">
        <v>759.87281000000007</v>
      </c>
      <c r="D22" s="29">
        <v>810.35262</v>
      </c>
      <c r="E22" s="29">
        <v>1102.8971299999998</v>
      </c>
      <c r="F22" s="29">
        <v>1099.6883700000001</v>
      </c>
      <c r="G22" s="29">
        <v>1209.2824599999999</v>
      </c>
      <c r="H22" s="29">
        <v>1260.90266</v>
      </c>
      <c r="I22" s="29">
        <v>1138.41176</v>
      </c>
      <c r="J22" s="29">
        <v>1130.4889099999998</v>
      </c>
      <c r="K22" s="29">
        <v>1010.22576</v>
      </c>
      <c r="L22" s="29">
        <v>1241.2548100000001</v>
      </c>
      <c r="M22" s="29">
        <v>1644.06429</v>
      </c>
      <c r="N22" s="29">
        <v>1330.57798</v>
      </c>
      <c r="O22" s="29">
        <v>1191.74648</v>
      </c>
      <c r="P22" s="29">
        <v>1132.70174</v>
      </c>
      <c r="Q22" s="14"/>
      <c r="R22" s="15" t="s">
        <v>3</v>
      </c>
    </row>
    <row r="23" spans="1:18">
      <c r="A23" s="29">
        <v>580.01</v>
      </c>
      <c r="B23" s="29">
        <v>756.41617000000008</v>
      </c>
      <c r="C23" s="29">
        <v>747.94731999999999</v>
      </c>
      <c r="D23" s="29">
        <v>946.05349999999999</v>
      </c>
      <c r="E23" s="29">
        <v>1113.38284</v>
      </c>
      <c r="F23" s="29">
        <v>1076.0832700000001</v>
      </c>
      <c r="G23" s="29">
        <v>1201.36193</v>
      </c>
      <c r="H23" s="29">
        <v>1213.5311899999999</v>
      </c>
      <c r="I23" s="29">
        <v>1097.68517</v>
      </c>
      <c r="J23" s="29">
        <v>1045.7782999999999</v>
      </c>
      <c r="K23" s="29">
        <v>1012.24888</v>
      </c>
      <c r="L23" s="29">
        <v>1385.5527099999999</v>
      </c>
      <c r="M23" s="29">
        <v>1550.1952900000001</v>
      </c>
      <c r="N23" s="29">
        <v>1337.2472700000001</v>
      </c>
      <c r="O23" s="29">
        <v>1083.1202599999999</v>
      </c>
      <c r="P23" s="29">
        <v>1207.4212500000001</v>
      </c>
      <c r="Q23" s="14"/>
      <c r="R23" s="15" t="s">
        <v>4</v>
      </c>
    </row>
    <row r="24" spans="1:18">
      <c r="A24" s="29">
        <v>620.32557999999995</v>
      </c>
      <c r="B24" s="29">
        <v>835.44484999999997</v>
      </c>
      <c r="C24" s="29">
        <v>727.14008000000001</v>
      </c>
      <c r="D24" s="29">
        <v>1056.9441299999999</v>
      </c>
      <c r="E24" s="29">
        <v>1143.1841100000001</v>
      </c>
      <c r="F24" s="29">
        <v>1161.1431</v>
      </c>
      <c r="G24" s="29">
        <v>1233.69299</v>
      </c>
      <c r="H24" s="29">
        <v>1185.39447</v>
      </c>
      <c r="I24" s="29">
        <v>1154.51386</v>
      </c>
      <c r="J24" s="29">
        <v>984.21602000000007</v>
      </c>
      <c r="K24" s="29">
        <v>984.48491000000001</v>
      </c>
      <c r="L24" s="29">
        <v>1490.36806</v>
      </c>
      <c r="M24" s="29">
        <v>1453.09033</v>
      </c>
      <c r="N24" s="29">
        <v>1366.8225400000001</v>
      </c>
      <c r="O24" s="29">
        <v>1079.8078</v>
      </c>
      <c r="P24" s="29">
        <v>1303.1717699999999</v>
      </c>
      <c r="Q24" s="14"/>
      <c r="R24" s="15" t="s">
        <v>5</v>
      </c>
    </row>
    <row r="25" spans="1:18">
      <c r="A25" s="29">
        <v>657.06100000000004</v>
      </c>
      <c r="B25" s="29">
        <v>828.13628000000006</v>
      </c>
      <c r="C25" s="29">
        <v>758.79989</v>
      </c>
      <c r="D25" s="29">
        <v>1070.4216699999999</v>
      </c>
      <c r="E25" s="29">
        <v>1088.03854</v>
      </c>
      <c r="F25" s="29">
        <v>1182.0237400000001</v>
      </c>
      <c r="G25" s="29">
        <v>1225.1372900000001</v>
      </c>
      <c r="H25" s="29">
        <v>1147.5923899999998</v>
      </c>
      <c r="I25" s="29">
        <v>1151.1560400000001</v>
      </c>
      <c r="J25" s="29">
        <v>975.63611000000003</v>
      </c>
      <c r="K25" s="29">
        <v>1117.50299</v>
      </c>
      <c r="L25" s="29">
        <v>1563.7878700000001</v>
      </c>
      <c r="M25" s="29">
        <v>1403.9506299999998</v>
      </c>
      <c r="N25" s="29">
        <v>1260.2968100000001</v>
      </c>
      <c r="O25" s="29">
        <v>1126.4516699999999</v>
      </c>
      <c r="P25" s="29">
        <v>1303.1717699999999</v>
      </c>
      <c r="Q25" s="14"/>
      <c r="R25" s="15" t="s">
        <v>6</v>
      </c>
    </row>
    <row r="26" spans="1:18">
      <c r="A26" s="18">
        <v>0.36527882863675815</v>
      </c>
      <c r="B26" s="18">
        <v>0.40711535876456145</v>
      </c>
      <c r="C26" s="18">
        <v>0.40070999293925441</v>
      </c>
      <c r="D26" s="18">
        <v>0.50106796842837653</v>
      </c>
      <c r="E26" s="18">
        <v>0.50200497977759795</v>
      </c>
      <c r="F26" s="18">
        <v>0.51540041990860797</v>
      </c>
      <c r="G26" s="18">
        <v>0.53093513535666803</v>
      </c>
      <c r="H26" s="18">
        <v>0.51789906883512737</v>
      </c>
      <c r="I26" s="18">
        <v>0.51436109968650978</v>
      </c>
      <c r="J26" s="18">
        <v>0.40868632818056866</v>
      </c>
      <c r="K26" s="18">
        <v>0.4294747786547678</v>
      </c>
      <c r="L26" s="18">
        <v>0.51816959131732154</v>
      </c>
      <c r="M26" s="18">
        <v>0.50070611317256242</v>
      </c>
      <c r="N26" s="18">
        <v>0.46620438221761107</v>
      </c>
      <c r="O26" s="18">
        <v>0.41113294688341373</v>
      </c>
      <c r="P26" s="18">
        <v>0.47449472435601309</v>
      </c>
      <c r="Q26" s="14"/>
      <c r="R26" s="19" t="s">
        <v>7</v>
      </c>
    </row>
    <row r="27" spans="1:18">
      <c r="A27" s="201" t="s">
        <v>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1"/>
      <c r="P27" s="21"/>
      <c r="Q27" s="14"/>
      <c r="R27" s="10"/>
    </row>
    <row r="28" spans="1:18">
      <c r="A28" s="29">
        <v>1148.4065000000001</v>
      </c>
      <c r="B28" s="29">
        <v>1301.239</v>
      </c>
      <c r="C28" s="29">
        <v>1537.1828</v>
      </c>
      <c r="D28" s="29">
        <v>1548.02007</v>
      </c>
      <c r="E28" s="29">
        <v>1766.9572000000001</v>
      </c>
      <c r="F28" s="29">
        <v>1743.2803700000002</v>
      </c>
      <c r="G28" s="29">
        <v>1700.0496799999999</v>
      </c>
      <c r="H28" s="29">
        <v>1708.0452700000001</v>
      </c>
      <c r="I28" s="29">
        <v>1627.3952400000001</v>
      </c>
      <c r="J28" s="29">
        <v>1723.96262</v>
      </c>
      <c r="K28" s="29">
        <v>1927.8806399999999</v>
      </c>
      <c r="L28" s="29">
        <v>2124.0884599999999</v>
      </c>
      <c r="M28" s="29">
        <v>2336.9701500000001</v>
      </c>
      <c r="N28" s="29">
        <v>2106.7705599999999</v>
      </c>
      <c r="O28" s="29">
        <v>2180.3167400000002</v>
      </c>
      <c r="P28" s="29">
        <v>2265.3535299999999</v>
      </c>
      <c r="Q28" s="14"/>
      <c r="R28" s="15" t="s">
        <v>3</v>
      </c>
    </row>
    <row r="29" spans="1:18">
      <c r="A29" s="29">
        <v>1288.056</v>
      </c>
      <c r="B29" s="29">
        <v>1398.09754</v>
      </c>
      <c r="C29" s="29">
        <v>1520.8975700000001</v>
      </c>
      <c r="D29" s="29">
        <v>1661.39627</v>
      </c>
      <c r="E29" s="29">
        <v>1733.9391000000001</v>
      </c>
      <c r="F29" s="29">
        <v>1667.5456399999998</v>
      </c>
      <c r="G29" s="29">
        <v>1696.9582600000001</v>
      </c>
      <c r="H29" s="29">
        <v>1694.5041200000001</v>
      </c>
      <c r="I29" s="29">
        <v>1627.00182</v>
      </c>
      <c r="J29" s="29">
        <v>1691.7531899999999</v>
      </c>
      <c r="K29" s="29">
        <v>1823.1066899999998</v>
      </c>
      <c r="L29" s="29">
        <v>2232.9943599999997</v>
      </c>
      <c r="M29" s="29">
        <v>2294.92371</v>
      </c>
      <c r="N29" s="29">
        <v>2094.1203100000002</v>
      </c>
      <c r="O29" s="29">
        <v>2098.0882700000002</v>
      </c>
      <c r="P29" s="29">
        <v>2171.93615</v>
      </c>
      <c r="Q29" s="14"/>
      <c r="R29" s="15" t="s">
        <v>4</v>
      </c>
    </row>
    <row r="30" spans="1:18">
      <c r="A30" s="29">
        <v>1312.9830400000001</v>
      </c>
      <c r="B30" s="29">
        <v>1542.5918300000001</v>
      </c>
      <c r="C30" s="29">
        <v>1478.99883</v>
      </c>
      <c r="D30" s="29">
        <v>1761.0541699999999</v>
      </c>
      <c r="E30" s="29">
        <v>1797.78628</v>
      </c>
      <c r="F30" s="29">
        <v>1723.1388200000001</v>
      </c>
      <c r="G30" s="29">
        <v>1751.0765100000001</v>
      </c>
      <c r="H30" s="29">
        <v>1700.1319599999999</v>
      </c>
      <c r="I30" s="29">
        <v>1651.5489499999999</v>
      </c>
      <c r="J30" s="29">
        <v>1760.23342</v>
      </c>
      <c r="K30" s="29">
        <v>1879.9586299999999</v>
      </c>
      <c r="L30" s="29">
        <v>2376.7126800000001</v>
      </c>
      <c r="M30" s="29">
        <v>2180.6985199999999</v>
      </c>
      <c r="N30" s="29">
        <v>2026.15347</v>
      </c>
      <c r="O30" s="29">
        <v>2058.8939799999998</v>
      </c>
      <c r="P30" s="29">
        <v>2149.1140599999999</v>
      </c>
      <c r="Q30" s="14"/>
      <c r="R30" s="15" t="s">
        <v>5</v>
      </c>
    </row>
    <row r="31" spans="1:18">
      <c r="A31" s="29">
        <v>1337.4949999999999</v>
      </c>
      <c r="B31" s="29">
        <v>1598.9021499999999</v>
      </c>
      <c r="C31" s="29">
        <v>1463.22415</v>
      </c>
      <c r="D31" s="29">
        <v>1715.5521699999999</v>
      </c>
      <c r="E31" s="29">
        <v>1738.68271</v>
      </c>
      <c r="F31" s="29">
        <v>1726.6131399999999</v>
      </c>
      <c r="G31" s="29">
        <v>1757.01451</v>
      </c>
      <c r="H31" s="29">
        <v>1671.0017600000001</v>
      </c>
      <c r="I31" s="29">
        <v>1705.74297</v>
      </c>
      <c r="J31" s="29">
        <v>1869.43704</v>
      </c>
      <c r="K31" s="29">
        <v>2029.03322</v>
      </c>
      <c r="L31" s="29">
        <v>2407.05773</v>
      </c>
      <c r="M31" s="29">
        <v>2162.6657300000002</v>
      </c>
      <c r="N31" s="29">
        <v>2145.0070699999997</v>
      </c>
      <c r="O31" s="29">
        <v>2200.5830599999999</v>
      </c>
      <c r="P31" s="29">
        <v>2149.1140599999999</v>
      </c>
      <c r="Q31" s="14"/>
      <c r="R31" s="15" t="s">
        <v>6</v>
      </c>
    </row>
    <row r="32" spans="1:18">
      <c r="A32" s="18">
        <v>0.43958857371789994</v>
      </c>
      <c r="B32" s="18">
        <v>0.46183881039545271</v>
      </c>
      <c r="C32" s="18">
        <v>0.46684040805725685</v>
      </c>
      <c r="D32" s="18">
        <v>0.49046654425466885</v>
      </c>
      <c r="E32" s="18">
        <v>0.35164533486051019</v>
      </c>
      <c r="F32" s="18">
        <v>0.3403902639559932</v>
      </c>
      <c r="G32" s="18">
        <v>0.35092641909977512</v>
      </c>
      <c r="H32" s="18">
        <v>0.32370107707249857</v>
      </c>
      <c r="I32" s="18">
        <v>0.28576925726782015</v>
      </c>
      <c r="J32" s="18">
        <v>0.27708163378794665</v>
      </c>
      <c r="K32" s="18">
        <v>0.29540750944643196</v>
      </c>
      <c r="L32" s="18">
        <v>0.28175364324534879</v>
      </c>
      <c r="M32" s="18">
        <v>0.77129489358169412</v>
      </c>
      <c r="N32" s="18">
        <v>0.79347316281928681</v>
      </c>
      <c r="O32" s="18">
        <v>0.80317000934404947</v>
      </c>
      <c r="P32" s="18">
        <v>0.78250872754044709</v>
      </c>
      <c r="Q32" s="14"/>
      <c r="R32" s="19" t="s">
        <v>7</v>
      </c>
    </row>
    <row r="33" spans="1:18">
      <c r="A33" s="201" t="s">
        <v>13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1"/>
      <c r="P33" s="21"/>
      <c r="Q33" s="14"/>
      <c r="R33" s="19"/>
    </row>
    <row r="34" spans="1:18">
      <c r="A34" s="13">
        <v>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4"/>
      <c r="R34" s="15" t="s">
        <v>3</v>
      </c>
    </row>
    <row r="35" spans="1:18">
      <c r="A35" s="13">
        <v>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4"/>
      <c r="R35" s="15" t="s">
        <v>4</v>
      </c>
    </row>
    <row r="36" spans="1:18">
      <c r="A36" s="13">
        <v>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4"/>
      <c r="R36" s="15" t="s">
        <v>5</v>
      </c>
    </row>
    <row r="37" spans="1:18">
      <c r="A37" s="13">
        <v>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4"/>
      <c r="R37" s="15" t="s">
        <v>6</v>
      </c>
    </row>
    <row r="38" spans="1:18">
      <c r="A38" s="18">
        <v>0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4"/>
      <c r="R38" s="19" t="s">
        <v>7</v>
      </c>
    </row>
    <row r="39" spans="1:18">
      <c r="A39" s="201" t="s">
        <v>14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1"/>
      <c r="P39" s="21"/>
      <c r="Q39" s="14"/>
      <c r="R39" s="10"/>
    </row>
    <row r="40" spans="1:18">
      <c r="A40" s="29">
        <v>457.28522999999996</v>
      </c>
      <c r="B40" s="29">
        <v>434.38099999999997</v>
      </c>
      <c r="C40" s="29">
        <v>390.93459000000001</v>
      </c>
      <c r="D40" s="29">
        <v>386.28178000000003</v>
      </c>
      <c r="E40" s="29">
        <v>373.34589</v>
      </c>
      <c r="F40" s="29">
        <v>366.01668000000001</v>
      </c>
      <c r="G40" s="29">
        <v>398.90979999999996</v>
      </c>
      <c r="H40" s="29">
        <v>368.54265000000004</v>
      </c>
      <c r="I40" s="29">
        <v>353.51802000000004</v>
      </c>
      <c r="J40" s="29">
        <v>320.47184000000004</v>
      </c>
      <c r="K40" s="29">
        <v>300.25502</v>
      </c>
      <c r="L40" s="29">
        <v>293.81371000000001</v>
      </c>
      <c r="M40" s="29">
        <v>283.88634000000002</v>
      </c>
      <c r="N40" s="29">
        <v>261.33109999999999</v>
      </c>
      <c r="O40" s="29">
        <v>241.12754999999999</v>
      </c>
      <c r="P40" s="29">
        <v>251.03867000000002</v>
      </c>
      <c r="Q40" s="14"/>
      <c r="R40" s="15" t="s">
        <v>3</v>
      </c>
    </row>
    <row r="41" spans="1:18">
      <c r="A41" s="29">
        <v>449.79899999999998</v>
      </c>
      <c r="B41" s="29">
        <v>422.52775000000003</v>
      </c>
      <c r="C41" s="29">
        <v>380.41366999999997</v>
      </c>
      <c r="D41" s="29">
        <v>381.40454</v>
      </c>
      <c r="E41" s="29">
        <v>372.87445000000002</v>
      </c>
      <c r="F41" s="29">
        <v>404.51996000000003</v>
      </c>
      <c r="G41" s="29">
        <v>358.56503999999995</v>
      </c>
      <c r="H41" s="29">
        <v>360.61371999999994</v>
      </c>
      <c r="I41" s="29">
        <v>344.79115000000002</v>
      </c>
      <c r="J41" s="29">
        <v>312.67604999999998</v>
      </c>
      <c r="K41" s="29">
        <v>307.29415999999998</v>
      </c>
      <c r="L41" s="29">
        <v>287.20285999999999</v>
      </c>
      <c r="M41" s="29">
        <v>274.72878000000003</v>
      </c>
      <c r="N41" s="29">
        <v>253.80292</v>
      </c>
      <c r="O41" s="29">
        <v>237.07032000000001</v>
      </c>
      <c r="P41" s="29">
        <v>254.76964999999998</v>
      </c>
      <c r="Q41" s="14"/>
      <c r="R41" s="15" t="s">
        <v>4</v>
      </c>
    </row>
    <row r="42" spans="1:18">
      <c r="A42" s="29">
        <v>447.24056999999999</v>
      </c>
      <c r="B42" s="29">
        <v>412.26994000000002</v>
      </c>
      <c r="C42" s="29">
        <v>373.35615999999999</v>
      </c>
      <c r="D42" s="29">
        <v>380.29969</v>
      </c>
      <c r="E42" s="29">
        <v>372.67970000000003</v>
      </c>
      <c r="F42" s="29">
        <v>402.08344</v>
      </c>
      <c r="G42" s="29">
        <v>353.66490999999996</v>
      </c>
      <c r="H42" s="29">
        <v>361.74115999999998</v>
      </c>
      <c r="I42" s="29">
        <v>335.43063000000001</v>
      </c>
      <c r="J42" s="29">
        <v>284.60250000000002</v>
      </c>
      <c r="K42" s="29">
        <v>294.61339000000004</v>
      </c>
      <c r="L42" s="29">
        <v>295.928</v>
      </c>
      <c r="M42" s="29">
        <v>334.82994000000002</v>
      </c>
      <c r="N42" s="29">
        <v>245.92826000000002</v>
      </c>
      <c r="O42" s="29">
        <v>236.67583999999999</v>
      </c>
      <c r="P42" s="29">
        <v>251.58163000000002</v>
      </c>
      <c r="Q42" s="14"/>
      <c r="R42" s="15" t="s">
        <v>5</v>
      </c>
    </row>
    <row r="43" spans="1:18">
      <c r="A43" s="29">
        <v>440.37200000000001</v>
      </c>
      <c r="B43" s="29">
        <v>400.25324000000001</v>
      </c>
      <c r="C43" s="29">
        <v>382.09192999999999</v>
      </c>
      <c r="D43" s="29">
        <v>394.14670000000001</v>
      </c>
      <c r="E43" s="29">
        <v>393.83529999999996</v>
      </c>
      <c r="F43" s="29">
        <v>368.43579999999997</v>
      </c>
      <c r="G43" s="29">
        <v>376.49892</v>
      </c>
      <c r="H43" s="29">
        <v>356.86622</v>
      </c>
      <c r="I43" s="29">
        <v>327.47703000000001</v>
      </c>
      <c r="J43" s="29">
        <v>301.06789000000003</v>
      </c>
      <c r="K43" s="29">
        <v>306.80390999999997</v>
      </c>
      <c r="L43" s="29">
        <v>282.08754999999996</v>
      </c>
      <c r="M43" s="29">
        <v>331.45247999999998</v>
      </c>
      <c r="N43" s="29">
        <v>243.62558999999999</v>
      </c>
      <c r="O43" s="29">
        <v>240.51859999999999</v>
      </c>
      <c r="P43" s="29">
        <v>251.58163000000002</v>
      </c>
      <c r="Q43" s="14"/>
      <c r="R43" s="15" t="s">
        <v>6</v>
      </c>
    </row>
    <row r="44" spans="1:18">
      <c r="A44" s="18">
        <v>0.24481527335274267</v>
      </c>
      <c r="B44" s="18">
        <v>0.19676621509599615</v>
      </c>
      <c r="C44" s="18">
        <v>0.20177659036356224</v>
      </c>
      <c r="D44" s="18">
        <v>0.18450139021545481</v>
      </c>
      <c r="E44" s="18">
        <v>0.18170981499626307</v>
      </c>
      <c r="F44" s="18">
        <v>0.16064987495882602</v>
      </c>
      <c r="G44" s="18">
        <v>0.16316253425919255</v>
      </c>
      <c r="H44" s="18">
        <v>0.16105080919603496</v>
      </c>
      <c r="I44" s="18">
        <v>0.1463237297290054</v>
      </c>
      <c r="J44" s="18">
        <v>0.12611498204711935</v>
      </c>
      <c r="K44" s="18">
        <v>0.11790978862407098</v>
      </c>
      <c r="L44" s="18">
        <v>9.3471239484166399E-2</v>
      </c>
      <c r="M44" s="18">
        <v>0.1182094864419887</v>
      </c>
      <c r="N44" s="18">
        <v>9.012108637992268E-2</v>
      </c>
      <c r="O44" s="18">
        <v>8.7784610233897595E-2</v>
      </c>
      <c r="P44" s="18">
        <v>9.1602779409414678E-2</v>
      </c>
      <c r="Q44" s="14"/>
      <c r="R44" s="19" t="s">
        <v>7</v>
      </c>
    </row>
    <row r="45" spans="1:18">
      <c r="A45" s="201" t="s">
        <v>15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1"/>
      <c r="P45" s="21"/>
      <c r="Q45" s="14"/>
      <c r="R45" s="10"/>
    </row>
    <row r="46" spans="1:18">
      <c r="A46" s="29">
        <v>19.226929999999999</v>
      </c>
      <c r="B46" s="29">
        <v>19.616</v>
      </c>
      <c r="C46" s="29">
        <v>26.880410000000001</v>
      </c>
      <c r="D46" s="29">
        <v>33.372250000000001</v>
      </c>
      <c r="E46" s="29">
        <v>8.788219999999999</v>
      </c>
      <c r="F46" s="29">
        <v>7.3748100000000001</v>
      </c>
      <c r="G46" s="29">
        <v>7.3822799999999997</v>
      </c>
      <c r="H46" s="29">
        <v>6.4465699999999995</v>
      </c>
      <c r="I46" s="29">
        <v>5.1018599999999994</v>
      </c>
      <c r="J46" s="29">
        <v>4.2218</v>
      </c>
      <c r="K46" s="29">
        <v>3.5093800000000002</v>
      </c>
      <c r="L46" s="29">
        <v>8.6696200000000001</v>
      </c>
      <c r="M46" s="29">
        <v>10.629059999999999</v>
      </c>
      <c r="N46" s="29">
        <v>13.25977</v>
      </c>
      <c r="O46" s="29">
        <v>17.507080000000002</v>
      </c>
      <c r="P46" s="29">
        <v>20.281189999999999</v>
      </c>
      <c r="Q46" s="14"/>
      <c r="R46" s="15" t="s">
        <v>3</v>
      </c>
    </row>
    <row r="47" spans="1:18">
      <c r="A47" s="29">
        <v>18.2</v>
      </c>
      <c r="B47" s="29">
        <v>17.434000000000001</v>
      </c>
      <c r="C47" s="29">
        <v>24.91563</v>
      </c>
      <c r="D47" s="29">
        <v>31.45579</v>
      </c>
      <c r="E47" s="29">
        <v>8.4337199999999992</v>
      </c>
      <c r="F47" s="29">
        <v>7.2400799999999998</v>
      </c>
      <c r="G47" s="29">
        <v>7.3791599999999997</v>
      </c>
      <c r="H47" s="29">
        <v>6.1120100000000006</v>
      </c>
      <c r="I47" s="29">
        <v>5.2647899999999996</v>
      </c>
      <c r="J47" s="29">
        <v>3.8747600000000002</v>
      </c>
      <c r="K47" s="29">
        <v>3.9685900000000003</v>
      </c>
      <c r="L47" s="29">
        <v>9.1993399999999994</v>
      </c>
      <c r="M47" s="29">
        <v>10.354989999999999</v>
      </c>
      <c r="N47" s="29">
        <v>13.730090000000001</v>
      </c>
      <c r="O47" s="29">
        <v>18.79054</v>
      </c>
      <c r="P47" s="29">
        <v>20.798249999999999</v>
      </c>
      <c r="Q47" s="14"/>
      <c r="R47" s="15" t="s">
        <v>4</v>
      </c>
    </row>
    <row r="48" spans="1:18">
      <c r="A48" s="29">
        <v>17.53772</v>
      </c>
      <c r="B48" s="29">
        <v>29.639240000000001</v>
      </c>
      <c r="C48" s="29">
        <v>35.641800000000003</v>
      </c>
      <c r="D48" s="29">
        <v>29.28227</v>
      </c>
      <c r="E48" s="29">
        <v>8.0703399999999998</v>
      </c>
      <c r="F48" s="29">
        <v>6.9342299999999994</v>
      </c>
      <c r="G48" s="29">
        <v>7.11571</v>
      </c>
      <c r="H48" s="29">
        <v>5.7737600000000002</v>
      </c>
      <c r="I48" s="29">
        <v>4.9149099999999999</v>
      </c>
      <c r="J48" s="29">
        <v>3.5239199999999999</v>
      </c>
      <c r="K48" s="29">
        <v>5.6524399999999995</v>
      </c>
      <c r="L48" s="29">
        <v>8.9572800000000008</v>
      </c>
      <c r="M48" s="29">
        <v>10.355</v>
      </c>
      <c r="N48" s="29">
        <v>14.968639999999999</v>
      </c>
      <c r="O48" s="29">
        <v>19.077549999999999</v>
      </c>
      <c r="P48" s="29">
        <v>20.672689999999999</v>
      </c>
      <c r="Q48" s="14"/>
      <c r="R48" s="15" t="s">
        <v>5</v>
      </c>
    </row>
    <row r="49" spans="1:18">
      <c r="A49" s="29">
        <v>17.64</v>
      </c>
      <c r="B49" s="29">
        <v>28.845410000000001</v>
      </c>
      <c r="C49" s="29">
        <v>33.962330000000001</v>
      </c>
      <c r="D49" s="29">
        <v>8.8888700000000007</v>
      </c>
      <c r="E49" s="29">
        <v>7.7192299999999996</v>
      </c>
      <c r="F49" s="29">
        <v>7.5413399999999999</v>
      </c>
      <c r="G49" s="29">
        <v>6.7774700000000001</v>
      </c>
      <c r="H49" s="29">
        <v>5.4355200000000004</v>
      </c>
      <c r="I49" s="29">
        <v>4.5650200000000005</v>
      </c>
      <c r="J49" s="29">
        <v>3.54942</v>
      </c>
      <c r="K49" s="29">
        <v>8.6093600000000006</v>
      </c>
      <c r="L49" s="29">
        <v>8.6895100000000003</v>
      </c>
      <c r="M49" s="29">
        <v>13.534319999999999</v>
      </c>
      <c r="N49" s="29">
        <v>15.92116</v>
      </c>
      <c r="O49" s="29">
        <v>19.084019999999999</v>
      </c>
      <c r="P49" s="29">
        <v>20.672689999999999</v>
      </c>
      <c r="Q49" s="14"/>
      <c r="R49" s="15" t="s">
        <v>6</v>
      </c>
    </row>
    <row r="50" spans="1:18">
      <c r="A50" s="18">
        <v>9.8065758539198234E-3</v>
      </c>
      <c r="B50" s="18">
        <v>1.4180527679406665E-2</v>
      </c>
      <c r="C50" s="18">
        <v>1.7934959129343876E-2</v>
      </c>
      <c r="D50" s="18">
        <v>4.1609098146564456E-3</v>
      </c>
      <c r="E50" s="18">
        <v>3.5615391896399434E-3</v>
      </c>
      <c r="F50" s="18">
        <v>3.2882671228528634E-3</v>
      </c>
      <c r="G50" s="18">
        <v>2.9371377242347727E-3</v>
      </c>
      <c r="H50" s="18">
        <v>2.4530057633396405E-3</v>
      </c>
      <c r="I50" s="18">
        <v>2.0397484143773511E-3</v>
      </c>
      <c r="J50" s="18">
        <v>1.4868242494331968E-3</v>
      </c>
      <c r="K50" s="18">
        <v>3.3087186463449303E-3</v>
      </c>
      <c r="L50" s="18">
        <v>2.8793162626640522E-3</v>
      </c>
      <c r="M50" s="18">
        <v>4.8268910721124677E-3</v>
      </c>
      <c r="N50" s="18">
        <v>5.8894972224739191E-3</v>
      </c>
      <c r="O50" s="18">
        <v>6.9652960619091681E-3</v>
      </c>
      <c r="P50" s="18">
        <v>7.52708320503851E-3</v>
      </c>
      <c r="Q50" s="14"/>
      <c r="R50" s="19" t="s">
        <v>7</v>
      </c>
    </row>
    <row r="51" spans="1:18">
      <c r="A51" s="201" t="s">
        <v>16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1"/>
      <c r="P51" s="21"/>
      <c r="Q51" s="14"/>
      <c r="R51" s="10"/>
    </row>
    <row r="52" spans="1:18">
      <c r="A52" s="29">
        <v>478.22368</v>
      </c>
      <c r="B52" s="29">
        <v>458.42599999999999</v>
      </c>
      <c r="C52" s="29">
        <v>424.55221</v>
      </c>
      <c r="D52" s="29">
        <v>435.59726000000001</v>
      </c>
      <c r="E52" s="29">
        <v>419.09431000000001</v>
      </c>
      <c r="F52" s="29">
        <v>526.12456999999995</v>
      </c>
      <c r="G52" s="29">
        <v>560.69603000000006</v>
      </c>
      <c r="H52" s="29">
        <v>533.99661000000003</v>
      </c>
      <c r="I52" s="29">
        <v>548.39856999999995</v>
      </c>
      <c r="J52" s="29">
        <v>528.80176000000006</v>
      </c>
      <c r="K52" s="29">
        <v>532.85252000000003</v>
      </c>
      <c r="L52" s="29">
        <v>589.8066</v>
      </c>
      <c r="M52" s="29">
        <v>689.59387000000004</v>
      </c>
      <c r="N52" s="29">
        <v>609.26274000000001</v>
      </c>
      <c r="O52" s="29">
        <v>559.63763000000006</v>
      </c>
      <c r="P52" s="29">
        <v>577.45709999999997</v>
      </c>
      <c r="Q52" s="14"/>
      <c r="R52" s="15" t="s">
        <v>3</v>
      </c>
    </row>
    <row r="53" spans="1:18">
      <c r="A53" s="29">
        <v>469.77699999999999</v>
      </c>
      <c r="B53" s="29">
        <v>445.66464000000002</v>
      </c>
      <c r="C53" s="29">
        <v>422.72708</v>
      </c>
      <c r="D53" s="29">
        <v>428.04296999999997</v>
      </c>
      <c r="E53" s="29">
        <v>417.99933000000004</v>
      </c>
      <c r="F53" s="29">
        <v>535.40300000000002</v>
      </c>
      <c r="G53" s="29">
        <v>555.70793999999989</v>
      </c>
      <c r="H53" s="29">
        <v>530.25549000000001</v>
      </c>
      <c r="I53" s="29">
        <v>541.55600000000004</v>
      </c>
      <c r="J53" s="29">
        <v>512.04024000000004</v>
      </c>
      <c r="K53" s="29">
        <v>546.84568000000002</v>
      </c>
      <c r="L53" s="29">
        <v>588.57844999999998</v>
      </c>
      <c r="M53" s="29">
        <v>636.71910000000003</v>
      </c>
      <c r="N53" s="29">
        <v>579.03971000000001</v>
      </c>
      <c r="O53" s="29">
        <v>549.19905000000006</v>
      </c>
      <c r="P53" s="29">
        <v>590.57983999999999</v>
      </c>
      <c r="Q53" s="14"/>
      <c r="R53" s="15" t="s">
        <v>4</v>
      </c>
    </row>
    <row r="54" spans="1:18">
      <c r="A54" s="29">
        <v>467.77809999999999</v>
      </c>
      <c r="B54" s="29">
        <v>446.81342000000001</v>
      </c>
      <c r="C54" s="29">
        <v>421.35667999999998</v>
      </c>
      <c r="D54" s="29">
        <v>426.47721000000001</v>
      </c>
      <c r="E54" s="29">
        <v>426.81940999999995</v>
      </c>
      <c r="F54" s="29">
        <v>548.94497000000001</v>
      </c>
      <c r="G54" s="29">
        <v>564.13308999999992</v>
      </c>
      <c r="H54" s="29">
        <v>544.80723999999998</v>
      </c>
      <c r="I54" s="29">
        <v>544.35212000000001</v>
      </c>
      <c r="J54" s="29">
        <v>521.21623</v>
      </c>
      <c r="K54" s="29">
        <v>558.28938000000005</v>
      </c>
      <c r="L54" s="29">
        <v>614.45667000000003</v>
      </c>
      <c r="M54" s="29">
        <v>615.92674</v>
      </c>
      <c r="N54" s="29">
        <v>574.09915000000001</v>
      </c>
      <c r="O54" s="29">
        <v>544.59450000000004</v>
      </c>
      <c r="P54" s="29">
        <v>597.32693999999992</v>
      </c>
      <c r="Q54" s="14"/>
      <c r="R54" s="15" t="s">
        <v>5</v>
      </c>
    </row>
    <row r="55" spans="1:18">
      <c r="A55" s="29">
        <v>461.298</v>
      </c>
      <c r="B55" s="29">
        <v>435.25418000000002</v>
      </c>
      <c r="C55" s="29">
        <v>430.4144</v>
      </c>
      <c r="D55" s="29">
        <v>420.72821000000005</v>
      </c>
      <c r="E55" s="29">
        <v>428.70322999999996</v>
      </c>
      <c r="F55" s="29">
        <v>566.79543000000001</v>
      </c>
      <c r="G55" s="29">
        <v>550.49390000000005</v>
      </c>
      <c r="H55" s="29">
        <v>544.85931999999991</v>
      </c>
      <c r="I55" s="29">
        <v>532.28793999999994</v>
      </c>
      <c r="J55" s="29">
        <v>517.81215999999995</v>
      </c>
      <c r="K55" s="29">
        <v>572.98917000000006</v>
      </c>
      <c r="L55" s="29">
        <v>610.84971999999993</v>
      </c>
      <c r="M55" s="29">
        <v>641.27572999999995</v>
      </c>
      <c r="N55" s="29">
        <v>558.30687</v>
      </c>
      <c r="O55" s="29">
        <v>539.28899000000001</v>
      </c>
      <c r="P55" s="29">
        <v>597.32693999999992</v>
      </c>
      <c r="Q55" s="14"/>
      <c r="R55" s="15" t="s">
        <v>6</v>
      </c>
    </row>
    <row r="56" spans="1:18">
      <c r="A56" s="18">
        <v>0.25644862972004007</v>
      </c>
      <c r="B56" s="18">
        <v>0.21397282781099144</v>
      </c>
      <c r="C56" s="18">
        <v>0.22729490799603755</v>
      </c>
      <c r="D56" s="18">
        <v>0.19694428406443545</v>
      </c>
      <c r="E56" s="18">
        <v>0.1977973650701205</v>
      </c>
      <c r="F56" s="18">
        <v>0.24714106217890344</v>
      </c>
      <c r="G56" s="18">
        <v>0.23856636778194884</v>
      </c>
      <c r="H56" s="18">
        <v>0.24589055916808641</v>
      </c>
      <c r="I56" s="18">
        <v>0.2378376177119019</v>
      </c>
      <c r="J56" s="18">
        <v>0.21690745984960427</v>
      </c>
      <c r="K56" s="18">
        <v>0.22020916199725707</v>
      </c>
      <c r="L56" s="18">
        <v>0.20240836742690699</v>
      </c>
      <c r="M56" s="18">
        <v>0.22870510641830588</v>
      </c>
      <c r="N56" s="18">
        <v>0.20652683348154954</v>
      </c>
      <c r="O56" s="18">
        <v>0.19682999065595053</v>
      </c>
      <c r="P56" s="18">
        <v>0.21749126881847719</v>
      </c>
      <c r="Q56" s="14"/>
      <c r="R56" s="19" t="s">
        <v>7</v>
      </c>
    </row>
    <row r="57" spans="1:18">
      <c r="A57" s="185" t="s">
        <v>17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22"/>
      <c r="P57" s="22"/>
      <c r="Q57" s="14"/>
      <c r="R57" s="10"/>
    </row>
    <row r="58" spans="1:18">
      <c r="A58" s="29">
        <v>1626.6301799999999</v>
      </c>
      <c r="B58" s="29">
        <v>1759.665</v>
      </c>
      <c r="C58" s="29">
        <v>1961.7350200000001</v>
      </c>
      <c r="D58" s="29">
        <v>1983.61733</v>
      </c>
      <c r="E58" s="29">
        <v>2186.0515099999998</v>
      </c>
      <c r="F58" s="29">
        <v>2269.4049399999999</v>
      </c>
      <c r="G58" s="29">
        <v>2260.7457100000001</v>
      </c>
      <c r="H58" s="29">
        <v>2242.0418799999998</v>
      </c>
      <c r="I58" s="29">
        <v>2175.7938100000001</v>
      </c>
      <c r="J58" s="29">
        <v>2252.7643800000001</v>
      </c>
      <c r="K58" s="29">
        <v>2460.73315</v>
      </c>
      <c r="L58" s="29">
        <v>2713.89507</v>
      </c>
      <c r="M58" s="29">
        <v>3026.5640199999998</v>
      </c>
      <c r="N58" s="29">
        <v>2716.0332999999996</v>
      </c>
      <c r="O58" s="29">
        <v>2739.9543799999997</v>
      </c>
      <c r="P58" s="29">
        <v>2842.8106299999999</v>
      </c>
      <c r="Q58" s="14"/>
      <c r="R58" s="15" t="s">
        <v>3</v>
      </c>
    </row>
    <row r="59" spans="1:18">
      <c r="A59" s="29">
        <v>1757.8330000000001</v>
      </c>
      <c r="B59" s="29">
        <v>1843.76217</v>
      </c>
      <c r="C59" s="29">
        <v>1943.62464</v>
      </c>
      <c r="D59" s="29">
        <v>2089.4392400000002</v>
      </c>
      <c r="E59" s="29">
        <v>2151.9384300000002</v>
      </c>
      <c r="F59" s="29">
        <v>2202.9486400000001</v>
      </c>
      <c r="G59" s="29">
        <v>2252.6662000000001</v>
      </c>
      <c r="H59" s="29">
        <v>2224.7596100000001</v>
      </c>
      <c r="I59" s="29">
        <v>2168.5578100000002</v>
      </c>
      <c r="J59" s="29">
        <v>2203.7934300000002</v>
      </c>
      <c r="K59" s="29">
        <v>2369.95237</v>
      </c>
      <c r="L59" s="29">
        <v>2821.5728100000001</v>
      </c>
      <c r="M59" s="29">
        <v>2931.6428100000003</v>
      </c>
      <c r="N59" s="29">
        <v>2673.1600199999998</v>
      </c>
      <c r="O59" s="29">
        <v>2647.2873199999999</v>
      </c>
      <c r="P59" s="29">
        <v>2762.5159800000001</v>
      </c>
      <c r="Q59" s="14"/>
      <c r="R59" s="15" t="s">
        <v>4</v>
      </c>
    </row>
    <row r="60" spans="1:18">
      <c r="A60" s="29">
        <v>1780.7611399999998</v>
      </c>
      <c r="B60" s="29">
        <v>1989.40526</v>
      </c>
      <c r="C60" s="29">
        <v>1900.3555100000001</v>
      </c>
      <c r="D60" s="29">
        <v>2187.5313799999999</v>
      </c>
      <c r="E60" s="29">
        <v>2224.6056899999999</v>
      </c>
      <c r="F60" s="29">
        <v>2272.0837799999999</v>
      </c>
      <c r="G60" s="29">
        <v>2315.2096000000001</v>
      </c>
      <c r="H60" s="29">
        <v>2244.9392000000003</v>
      </c>
      <c r="I60" s="29">
        <v>2195.9010699999999</v>
      </c>
      <c r="J60" s="29">
        <v>2281.44965</v>
      </c>
      <c r="K60" s="29">
        <v>2438.2480099999998</v>
      </c>
      <c r="L60" s="29">
        <v>2991.1693500000001</v>
      </c>
      <c r="M60" s="29">
        <v>2796.62527</v>
      </c>
      <c r="N60" s="29">
        <v>2600.2526200000002</v>
      </c>
      <c r="O60" s="29">
        <v>2603.48848</v>
      </c>
      <c r="P60" s="29">
        <v>2746.4410099999996</v>
      </c>
      <c r="Q60" s="14"/>
      <c r="R60" s="15" t="s">
        <v>5</v>
      </c>
    </row>
    <row r="61" spans="1:18">
      <c r="A61" s="29">
        <v>1798.7929999999999</v>
      </c>
      <c r="B61" s="29">
        <v>2034.1563200000001</v>
      </c>
      <c r="C61" s="29">
        <v>1893.6385500000001</v>
      </c>
      <c r="D61" s="29">
        <v>2136.2803799999997</v>
      </c>
      <c r="E61" s="29">
        <v>2167.3859500000003</v>
      </c>
      <c r="F61" s="29">
        <v>2293.4085700000001</v>
      </c>
      <c r="G61" s="29">
        <v>2307.5084100000004</v>
      </c>
      <c r="H61" s="29">
        <v>2215.8610800000001</v>
      </c>
      <c r="I61" s="29">
        <v>2238.0309099999999</v>
      </c>
      <c r="J61" s="29">
        <v>2387.2492000000002</v>
      </c>
      <c r="K61" s="29">
        <v>2602.0223900000001</v>
      </c>
      <c r="L61" s="29">
        <v>3017.9074500000002</v>
      </c>
      <c r="M61" s="29">
        <v>2803.94146</v>
      </c>
      <c r="N61" s="29">
        <v>2703.3139500000002</v>
      </c>
      <c r="O61" s="29">
        <v>2739.8720499999999</v>
      </c>
      <c r="P61" s="29">
        <v>2746.4410099999996</v>
      </c>
      <c r="Q61" s="14"/>
      <c r="R61" s="15" t="s">
        <v>6</v>
      </c>
    </row>
    <row r="62" spans="1:18">
      <c r="A62" s="193" t="s">
        <v>18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23"/>
      <c r="P62" s="23"/>
      <c r="Q62" s="14"/>
      <c r="R62" s="10"/>
    </row>
    <row r="63" spans="1:18">
      <c r="A63" s="173" t="s">
        <v>19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24"/>
      <c r="P63" s="24"/>
      <c r="Q63" s="14"/>
      <c r="R63" s="10"/>
    </row>
    <row r="64" spans="1:18">
      <c r="A64" s="29">
        <v>174.14007000000001</v>
      </c>
      <c r="B64" s="29">
        <v>113.33</v>
      </c>
      <c r="C64" s="29">
        <v>101.42017999999999</v>
      </c>
      <c r="D64" s="29">
        <v>170.75342999999998</v>
      </c>
      <c r="E64" s="29">
        <v>185.50082999999998</v>
      </c>
      <c r="F64" s="29">
        <v>207.41871</v>
      </c>
      <c r="G64" s="29">
        <v>158.53370999999999</v>
      </c>
      <c r="H64" s="29">
        <v>168.52217999999999</v>
      </c>
      <c r="I64" s="29">
        <v>189.53131999999999</v>
      </c>
      <c r="J64" s="29">
        <v>179.79685000000001</v>
      </c>
      <c r="K64" s="29">
        <v>269.95371999999998</v>
      </c>
      <c r="L64" s="29">
        <v>301.16210999999998</v>
      </c>
      <c r="M64" s="29">
        <v>167.11299</v>
      </c>
      <c r="N64" s="29">
        <v>160.48910000000001</v>
      </c>
      <c r="O64" s="29">
        <v>149.34952999999999</v>
      </c>
      <c r="P64" s="29">
        <v>227.50048000000001</v>
      </c>
      <c r="Q64" s="14"/>
      <c r="R64" s="15" t="s">
        <v>3</v>
      </c>
    </row>
    <row r="65" spans="1:19">
      <c r="A65" s="29">
        <v>188.66200000000001</v>
      </c>
      <c r="B65" s="29">
        <v>186.86017999999999</v>
      </c>
      <c r="C65" s="29">
        <v>129.7782</v>
      </c>
      <c r="D65" s="29">
        <v>210.88451000000001</v>
      </c>
      <c r="E65" s="29">
        <v>199.17932000000002</v>
      </c>
      <c r="F65" s="29">
        <v>228.46468999999999</v>
      </c>
      <c r="G65" s="29">
        <v>187.74876999999998</v>
      </c>
      <c r="H65" s="29">
        <v>176.09073999999998</v>
      </c>
      <c r="I65" s="29">
        <v>223.57234</v>
      </c>
      <c r="J65" s="29">
        <v>210.47656000000001</v>
      </c>
      <c r="K65" s="29">
        <v>294.23815000000002</v>
      </c>
      <c r="L65" s="29">
        <v>349.02060999999998</v>
      </c>
      <c r="M65" s="29">
        <v>173.14138</v>
      </c>
      <c r="N65" s="29">
        <v>173.70779999999999</v>
      </c>
      <c r="O65" s="29">
        <v>199.24764000000002</v>
      </c>
      <c r="P65" s="29">
        <v>218.17098000000001</v>
      </c>
      <c r="Q65" s="14"/>
      <c r="R65" s="15" t="s">
        <v>4</v>
      </c>
    </row>
    <row r="66" spans="1:19">
      <c r="A66" s="29">
        <v>222.87467999999998</v>
      </c>
      <c r="B66" s="29">
        <v>200.08596</v>
      </c>
      <c r="C66" s="29">
        <v>150.22857999999999</v>
      </c>
      <c r="D66" s="29">
        <v>191.52304000000001</v>
      </c>
      <c r="E66" s="29">
        <v>202.62565000000001</v>
      </c>
      <c r="F66" s="29">
        <v>233.3655</v>
      </c>
      <c r="G66" s="29">
        <v>214.44633999999999</v>
      </c>
      <c r="H66" s="29">
        <v>191.60821999999999</v>
      </c>
      <c r="I66" s="29">
        <v>244.88365999999999</v>
      </c>
      <c r="J66" s="29">
        <v>255.25268</v>
      </c>
      <c r="K66" s="29">
        <v>337.42849999999999</v>
      </c>
      <c r="L66" s="29">
        <v>332.77719999999999</v>
      </c>
      <c r="M66" s="29">
        <v>225.46665999999999</v>
      </c>
      <c r="N66" s="29">
        <v>156.95804000000001</v>
      </c>
      <c r="O66" s="29">
        <v>239.32335</v>
      </c>
      <c r="P66" s="29">
        <v>248.53020999999998</v>
      </c>
      <c r="Q66" s="14"/>
      <c r="R66" s="15" t="s">
        <v>5</v>
      </c>
    </row>
    <row r="67" spans="1:19">
      <c r="A67" s="29">
        <v>174.44499999999999</v>
      </c>
      <c r="B67" s="29">
        <v>145.50048000000001</v>
      </c>
      <c r="C67" s="29">
        <v>180.28864999999999</v>
      </c>
      <c r="D67" s="29">
        <v>228.47418999999999</v>
      </c>
      <c r="E67" s="29">
        <v>205.71482</v>
      </c>
      <c r="F67" s="29">
        <v>229.15351000000001</v>
      </c>
      <c r="G67" s="29">
        <v>224.31456</v>
      </c>
      <c r="H67" s="29">
        <v>231.54382000000001</v>
      </c>
      <c r="I67" s="29">
        <v>255.73982000000001</v>
      </c>
      <c r="J67" s="29">
        <v>327.81459000000001</v>
      </c>
      <c r="K67" s="29">
        <v>409.31193999999999</v>
      </c>
      <c r="L67" s="29">
        <v>366.53273999999999</v>
      </c>
      <c r="M67" s="29">
        <v>212.74199999999999</v>
      </c>
      <c r="N67" s="29">
        <v>251.64697000000001</v>
      </c>
      <c r="O67" s="29">
        <v>289.15471000000002</v>
      </c>
      <c r="P67" s="29">
        <v>248.53020999999998</v>
      </c>
      <c r="Q67" s="14"/>
      <c r="R67" s="15" t="s">
        <v>6</v>
      </c>
    </row>
    <row r="68" spans="1:19">
      <c r="A68" s="18">
        <v>9.697891864155575E-2</v>
      </c>
      <c r="B68" s="18">
        <v>7.1528662064673579E-2</v>
      </c>
      <c r="C68" s="18">
        <v>9.5207530497306347E-2</v>
      </c>
      <c r="D68" s="18">
        <v>0.10694953346901029</v>
      </c>
      <c r="E68" s="18">
        <v>9.4913792349719708E-2</v>
      </c>
      <c r="F68" s="18">
        <v>9.9918310674142113E-2</v>
      </c>
      <c r="G68" s="18">
        <v>9.7210722625275275E-2</v>
      </c>
      <c r="H68" s="18">
        <v>0.10449383406291878</v>
      </c>
      <c r="I68" s="18">
        <v>0.11427001247270531</v>
      </c>
      <c r="J68" s="18">
        <v>0.13731896527601725</v>
      </c>
      <c r="K68" s="18">
        <v>0.15730531050503374</v>
      </c>
      <c r="L68" s="18">
        <v>0.12145261114617679</v>
      </c>
      <c r="M68" s="18">
        <v>7.58724827300781E-2</v>
      </c>
      <c r="N68" s="18">
        <v>9.3088325904580924E-2</v>
      </c>
      <c r="O68" s="18">
        <v>0.10553584427418793</v>
      </c>
      <c r="P68" s="18">
        <v>9.0491734246278252E-2</v>
      </c>
      <c r="Q68" s="14"/>
      <c r="R68" s="19" t="s">
        <v>7</v>
      </c>
    </row>
    <row r="69" spans="1:19">
      <c r="A69" s="173" t="s">
        <v>20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24"/>
      <c r="P69" s="24"/>
      <c r="Q69" s="14"/>
      <c r="R69" s="10"/>
    </row>
    <row r="70" spans="1:19">
      <c r="A70" s="29">
        <v>741.82524000000001</v>
      </c>
      <c r="B70" s="29">
        <v>473.27100000000002</v>
      </c>
      <c r="C70" s="29">
        <v>633.16617000000008</v>
      </c>
      <c r="D70" s="29">
        <v>671.68804</v>
      </c>
      <c r="E70" s="29">
        <v>885.17881999999997</v>
      </c>
      <c r="F70" s="29">
        <v>817.79856000000007</v>
      </c>
      <c r="G70" s="29">
        <v>730.50251000000003</v>
      </c>
      <c r="H70" s="29">
        <v>581.99417000000005</v>
      </c>
      <c r="I70" s="29">
        <v>406.00867</v>
      </c>
      <c r="J70" s="29">
        <v>366.29223999999999</v>
      </c>
      <c r="K70" s="29">
        <v>395.01865000000004</v>
      </c>
      <c r="L70" s="29">
        <v>670.8500600000001</v>
      </c>
      <c r="M70" s="29">
        <v>960.08763999999996</v>
      </c>
      <c r="N70" s="29">
        <v>668.90859999999998</v>
      </c>
      <c r="O70" s="29">
        <v>622.86583999999993</v>
      </c>
      <c r="P70" s="29">
        <v>634.48143999999991</v>
      </c>
      <c r="Q70" s="14"/>
      <c r="R70" s="15" t="s">
        <v>3</v>
      </c>
    </row>
    <row r="71" spans="1:19">
      <c r="A71" s="29">
        <v>500.58199999999999</v>
      </c>
      <c r="B71" s="29">
        <v>596.34831000000008</v>
      </c>
      <c r="C71" s="29">
        <v>641.41185999999993</v>
      </c>
      <c r="D71" s="29">
        <v>848.73365999999999</v>
      </c>
      <c r="E71" s="29">
        <v>841.45696999999996</v>
      </c>
      <c r="F71" s="29">
        <v>747.85745999999995</v>
      </c>
      <c r="G71" s="29">
        <v>694.42502999999999</v>
      </c>
      <c r="H71" s="29">
        <v>562.15695999999991</v>
      </c>
      <c r="I71" s="29">
        <v>389.69459000000001</v>
      </c>
      <c r="J71" s="29">
        <v>299.39598999999998</v>
      </c>
      <c r="K71" s="29">
        <v>443.49460999999997</v>
      </c>
      <c r="L71" s="29">
        <v>838.12112999999999</v>
      </c>
      <c r="M71" s="29">
        <v>1021.4970999999999</v>
      </c>
      <c r="N71" s="29">
        <v>688.77431000000001</v>
      </c>
      <c r="O71" s="29">
        <v>587.10685000000001</v>
      </c>
      <c r="P71" s="29">
        <v>650.92504000000008</v>
      </c>
      <c r="Q71" s="14"/>
      <c r="R71" s="15" t="s">
        <v>4</v>
      </c>
    </row>
    <row r="72" spans="1:19">
      <c r="A72" s="29">
        <v>530.90205000000003</v>
      </c>
      <c r="B72" s="29">
        <v>716.11619999999994</v>
      </c>
      <c r="C72" s="29">
        <v>594.98120999999992</v>
      </c>
      <c r="D72" s="29">
        <v>913.04362000000003</v>
      </c>
      <c r="E72" s="29">
        <v>906.22632999999996</v>
      </c>
      <c r="F72" s="29">
        <v>808.87967000000003</v>
      </c>
      <c r="G72" s="29">
        <v>742.27756000000011</v>
      </c>
      <c r="H72" s="29">
        <v>566.05981999999995</v>
      </c>
      <c r="I72" s="29">
        <v>426.34280999999999</v>
      </c>
      <c r="J72" s="29">
        <v>344.93178999999998</v>
      </c>
      <c r="K72" s="29">
        <v>565.92468999999994</v>
      </c>
      <c r="L72" s="29">
        <v>1089.8111899999999</v>
      </c>
      <c r="M72" s="29">
        <v>913.57742000000007</v>
      </c>
      <c r="N72" s="29">
        <v>706.43256000000008</v>
      </c>
      <c r="O72" s="29">
        <v>634.67733999999996</v>
      </c>
      <c r="P72" s="29">
        <v>748.12545999999998</v>
      </c>
      <c r="Q72" s="14"/>
      <c r="R72" s="15" t="s">
        <v>5</v>
      </c>
    </row>
    <row r="73" spans="1:19">
      <c r="A73" s="29">
        <v>517.42399999999998</v>
      </c>
      <c r="B73" s="29">
        <v>724.00622999999996</v>
      </c>
      <c r="C73" s="29">
        <v>611.81095999999991</v>
      </c>
      <c r="D73" s="29">
        <v>878.17393000000004</v>
      </c>
      <c r="E73" s="29">
        <v>840.92628000000002</v>
      </c>
      <c r="F73" s="29">
        <v>800.14499999999998</v>
      </c>
      <c r="G73" s="29">
        <v>687.96018000000004</v>
      </c>
      <c r="H73" s="29">
        <v>485.93155000000002</v>
      </c>
      <c r="I73" s="29">
        <v>408.00315000000001</v>
      </c>
      <c r="J73" s="29">
        <v>403.73543000000001</v>
      </c>
      <c r="K73" s="29">
        <v>664.47666000000004</v>
      </c>
      <c r="L73" s="29">
        <v>1034.5827300000001</v>
      </c>
      <c r="M73" s="29">
        <v>852.78379000000007</v>
      </c>
      <c r="N73" s="29">
        <v>710.93021999999996</v>
      </c>
      <c r="O73" s="29">
        <v>670.49065000000007</v>
      </c>
      <c r="P73" s="29">
        <v>748.12545999999998</v>
      </c>
      <c r="Q73" s="14"/>
      <c r="R73" s="15" t="s">
        <v>6</v>
      </c>
    </row>
    <row r="74" spans="1:19">
      <c r="A74" s="18">
        <v>0.2876506635282659</v>
      </c>
      <c r="B74" s="18">
        <v>0.3559245781071535</v>
      </c>
      <c r="C74" s="18">
        <v>0.32308750790904622</v>
      </c>
      <c r="D74" s="18">
        <v>0.41107615752198229</v>
      </c>
      <c r="E74" s="18">
        <v>0.38799101747429887</v>
      </c>
      <c r="F74" s="18">
        <v>0.34888899015494651</v>
      </c>
      <c r="G74" s="18">
        <v>0.29813983646542808</v>
      </c>
      <c r="H74" s="18">
        <v>0.21929693805534053</v>
      </c>
      <c r="I74" s="18">
        <v>0.18230451964579883</v>
      </c>
      <c r="J74" s="18">
        <v>0.16912161076438939</v>
      </c>
      <c r="K74" s="18">
        <v>0.25536930910114114</v>
      </c>
      <c r="L74" s="18">
        <v>0.34281459824091026</v>
      </c>
      <c r="M74" s="18">
        <v>0.30413751576682346</v>
      </c>
      <c r="N74" s="18">
        <v>0.26298470438477922</v>
      </c>
      <c r="O74" s="18">
        <v>0.24471604431309121</v>
      </c>
      <c r="P74" s="18">
        <v>0.27239815356529362</v>
      </c>
      <c r="Q74" s="14"/>
      <c r="R74" s="19" t="s">
        <v>7</v>
      </c>
    </row>
    <row r="75" spans="1:19">
      <c r="A75" s="173" t="s">
        <v>21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24"/>
      <c r="P75" s="24"/>
      <c r="Q75" s="14"/>
      <c r="R75" s="10"/>
    </row>
    <row r="76" spans="1:19">
      <c r="A76" s="29">
        <v>473.45760999999999</v>
      </c>
      <c r="B76" s="29">
        <v>295</v>
      </c>
      <c r="C76" s="29">
        <v>469</v>
      </c>
      <c r="D76" s="29">
        <v>420.38835999999998</v>
      </c>
      <c r="E76" s="29">
        <v>644</v>
      </c>
      <c r="F76" s="29">
        <v>549</v>
      </c>
      <c r="G76" s="29">
        <v>526</v>
      </c>
      <c r="H76" s="29">
        <v>387</v>
      </c>
      <c r="I76" s="29">
        <v>166</v>
      </c>
      <c r="J76" s="29">
        <v>128</v>
      </c>
      <c r="K76" s="29">
        <v>34</v>
      </c>
      <c r="L76" s="29">
        <v>232.46057999999999</v>
      </c>
      <c r="M76" s="29">
        <v>646.06583999999998</v>
      </c>
      <c r="N76" s="29">
        <v>456.26949000000002</v>
      </c>
      <c r="O76" s="29">
        <v>402.86634000000004</v>
      </c>
      <c r="P76" s="29">
        <v>294.90219999999999</v>
      </c>
      <c r="Q76" s="14"/>
      <c r="R76" s="15" t="s">
        <v>3</v>
      </c>
    </row>
    <row r="77" spans="1:19">
      <c r="A77" s="29">
        <v>214.29599999999999</v>
      </c>
      <c r="B77" s="29">
        <v>355</v>
      </c>
      <c r="C77" s="29">
        <v>436</v>
      </c>
      <c r="D77" s="29">
        <v>528.40905000000009</v>
      </c>
      <c r="E77" s="29">
        <v>594</v>
      </c>
      <c r="F77" s="29">
        <v>480</v>
      </c>
      <c r="G77" s="29">
        <v>482</v>
      </c>
      <c r="H77" s="29">
        <v>361</v>
      </c>
      <c r="I77" s="29">
        <v>125</v>
      </c>
      <c r="J77" s="29">
        <v>51</v>
      </c>
      <c r="K77" s="29">
        <v>78</v>
      </c>
      <c r="L77" s="29">
        <v>400.82429999999999</v>
      </c>
      <c r="M77" s="29">
        <v>723.21676000000002</v>
      </c>
      <c r="N77" s="29">
        <v>469.90702000000005</v>
      </c>
      <c r="O77" s="29">
        <v>332.67440999999997</v>
      </c>
      <c r="P77" s="29">
        <v>313.30233000000004</v>
      </c>
      <c r="Q77" s="14"/>
      <c r="R77" s="15" t="s">
        <v>4</v>
      </c>
    </row>
    <row r="78" spans="1:19">
      <c r="A78" s="29">
        <v>192.42395000000002</v>
      </c>
      <c r="B78" s="29">
        <v>454</v>
      </c>
      <c r="C78" s="29">
        <v>350</v>
      </c>
      <c r="D78" s="29">
        <v>579</v>
      </c>
      <c r="E78" s="29">
        <v>622</v>
      </c>
      <c r="F78" s="29">
        <v>514</v>
      </c>
      <c r="G78" s="29">
        <v>476.86640999999997</v>
      </c>
      <c r="H78" s="29">
        <v>330</v>
      </c>
      <c r="I78" s="29">
        <v>121</v>
      </c>
      <c r="J78" s="29">
        <v>19</v>
      </c>
      <c r="K78" s="29">
        <v>102.47324999999999</v>
      </c>
      <c r="L78" s="29">
        <v>597.97435999999993</v>
      </c>
      <c r="M78" s="29">
        <v>621.91342000000009</v>
      </c>
      <c r="N78" s="29">
        <v>479.81094999999999</v>
      </c>
      <c r="O78" s="29">
        <v>293.06940999999995</v>
      </c>
      <c r="P78" s="29">
        <v>331.27575999999999</v>
      </c>
      <c r="Q78" s="14"/>
      <c r="R78" s="15" t="s">
        <v>5</v>
      </c>
    </row>
    <row r="79" spans="1:19">
      <c r="A79" s="29">
        <v>240.21600000000001</v>
      </c>
      <c r="B79" s="29">
        <v>500.50109000000003</v>
      </c>
      <c r="C79" s="29">
        <v>340</v>
      </c>
      <c r="D79" s="29">
        <v>614</v>
      </c>
      <c r="E79" s="29">
        <v>581</v>
      </c>
      <c r="F79" s="29">
        <v>532</v>
      </c>
      <c r="G79" s="29">
        <v>431</v>
      </c>
      <c r="H79" s="29">
        <v>219</v>
      </c>
      <c r="I79" s="29">
        <v>108</v>
      </c>
      <c r="J79" s="29">
        <v>18</v>
      </c>
      <c r="K79" s="29">
        <v>156.16282999999999</v>
      </c>
      <c r="L79" s="29">
        <v>565.06772000000001</v>
      </c>
      <c r="M79" s="29">
        <v>558.82111999999995</v>
      </c>
      <c r="N79" s="29">
        <v>394.59823999999998</v>
      </c>
      <c r="O79" s="29">
        <v>317.41715999999997</v>
      </c>
      <c r="P79" s="29">
        <v>331.27575999999999</v>
      </c>
      <c r="Q79" s="14"/>
      <c r="R79" s="15" t="s">
        <v>6</v>
      </c>
      <c r="S79" s="12"/>
    </row>
    <row r="80" spans="1:19">
      <c r="A80" s="18">
        <v>0.13354288125426328</v>
      </c>
      <c r="B80" s="18">
        <v>0.24604848952808112</v>
      </c>
      <c r="C80" s="18">
        <v>0.17954852049246672</v>
      </c>
      <c r="D80" s="18">
        <v>0.2874154562052384</v>
      </c>
      <c r="E80" s="18">
        <v>0.26806485480816183</v>
      </c>
      <c r="F80" s="18">
        <v>0.23196913404749334</v>
      </c>
      <c r="G80" s="18">
        <v>0.18678155110169237</v>
      </c>
      <c r="H80" s="18">
        <v>9.8832910590225267E-2</v>
      </c>
      <c r="I80" s="18">
        <v>4.8256706159612424E-2</v>
      </c>
      <c r="J80" s="18">
        <v>7.5400590772006539E-3</v>
      </c>
      <c r="K80" s="18">
        <v>6.0015943982711074E-2</v>
      </c>
      <c r="L80" s="18">
        <v>0.18723825344610881</v>
      </c>
      <c r="M80" s="18">
        <v>0.19929842615187834</v>
      </c>
      <c r="N80" s="18">
        <v>0.14596833638209131</v>
      </c>
      <c r="O80" s="18">
        <v>0.11585108873970956</v>
      </c>
      <c r="P80" s="18">
        <v>0.1206200165209447</v>
      </c>
      <c r="Q80" s="14"/>
      <c r="R80" s="19" t="s">
        <v>7</v>
      </c>
    </row>
    <row r="81" spans="1:18">
      <c r="A81" s="173" t="s">
        <v>22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24"/>
      <c r="P81" s="24"/>
      <c r="Q81" s="14"/>
      <c r="R81" s="10"/>
    </row>
    <row r="82" spans="1:18">
      <c r="A82" s="29">
        <v>3.629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14"/>
      <c r="R82" s="15" t="s">
        <v>3</v>
      </c>
    </row>
    <row r="83" spans="1:18">
      <c r="A83" s="29">
        <v>1.3</v>
      </c>
      <c r="B83" s="29">
        <v>3.3940300000000003</v>
      </c>
      <c r="C83" s="29">
        <v>0</v>
      </c>
      <c r="D83" s="29">
        <v>0</v>
      </c>
      <c r="E83" s="29">
        <v>0</v>
      </c>
      <c r="F83" s="29">
        <v>0</v>
      </c>
      <c r="G83" s="29">
        <v>54.267800000000001</v>
      </c>
      <c r="H83" s="29">
        <v>0</v>
      </c>
      <c r="I83" s="29">
        <v>0</v>
      </c>
      <c r="J83" s="29">
        <v>0</v>
      </c>
      <c r="K83" s="29">
        <v>0</v>
      </c>
      <c r="L83" s="29">
        <v>126.63042999999999</v>
      </c>
      <c r="M83" s="29">
        <v>0</v>
      </c>
      <c r="N83" s="29">
        <v>0</v>
      </c>
      <c r="O83" s="29">
        <v>0</v>
      </c>
      <c r="P83" s="29">
        <v>0</v>
      </c>
      <c r="Q83" s="14"/>
      <c r="R83" s="15" t="s">
        <v>4</v>
      </c>
    </row>
    <row r="84" spans="1:18">
      <c r="A84" s="29">
        <v>1.3380000000000001</v>
      </c>
      <c r="B84" s="29">
        <v>3.0193400000000001</v>
      </c>
      <c r="C84" s="29">
        <v>1.927</v>
      </c>
      <c r="D84" s="29">
        <v>0</v>
      </c>
      <c r="E84" s="29">
        <v>0</v>
      </c>
      <c r="F84" s="29">
        <v>0</v>
      </c>
      <c r="G84" s="29">
        <v>57.458359999999999</v>
      </c>
      <c r="H84" s="29">
        <v>0</v>
      </c>
      <c r="I84" s="29">
        <v>0</v>
      </c>
      <c r="J84" s="29">
        <v>86.736969999999999</v>
      </c>
      <c r="K84" s="29">
        <v>101.70451</v>
      </c>
      <c r="L84" s="29">
        <v>0</v>
      </c>
      <c r="M84" s="29">
        <v>6.6515000000000004</v>
      </c>
      <c r="N84" s="29">
        <v>0</v>
      </c>
      <c r="O84" s="29">
        <v>0</v>
      </c>
      <c r="P84" s="29">
        <v>0</v>
      </c>
      <c r="Q84" s="14"/>
      <c r="R84" s="15" t="s">
        <v>5</v>
      </c>
    </row>
    <row r="85" spans="1:18">
      <c r="A85" s="29">
        <v>0</v>
      </c>
      <c r="B85" s="29">
        <v>0</v>
      </c>
      <c r="C85" s="29">
        <v>0</v>
      </c>
      <c r="D85" s="29">
        <v>0</v>
      </c>
      <c r="E85" s="29">
        <v>0</v>
      </c>
      <c r="F85" s="29">
        <v>20.97991</v>
      </c>
      <c r="G85" s="29">
        <v>0</v>
      </c>
      <c r="H85" s="29">
        <v>0</v>
      </c>
      <c r="I85" s="29">
        <v>0</v>
      </c>
      <c r="J85" s="29">
        <v>88.151070000000004</v>
      </c>
      <c r="K85" s="29">
        <v>0</v>
      </c>
      <c r="L85" s="29">
        <v>122.38463</v>
      </c>
      <c r="M85" s="29">
        <v>6.617</v>
      </c>
      <c r="N85" s="29">
        <v>0</v>
      </c>
      <c r="O85" s="29">
        <v>0</v>
      </c>
      <c r="P85" s="29">
        <v>0</v>
      </c>
      <c r="Q85" s="14"/>
      <c r="R85" s="15" t="s">
        <v>6</v>
      </c>
    </row>
    <row r="86" spans="1:18">
      <c r="A86" s="18">
        <v>0.13354288125426328</v>
      </c>
      <c r="B86" s="18">
        <v>0.24604848952808112</v>
      </c>
      <c r="C86" s="18">
        <v>0.17954852049246672</v>
      </c>
      <c r="D86" s="18">
        <v>0.2874154562052384</v>
      </c>
      <c r="E86" s="18">
        <v>0.26806485480816183</v>
      </c>
      <c r="F86" s="18">
        <v>0.23196913404749334</v>
      </c>
      <c r="G86" s="18">
        <v>0.18678155110169237</v>
      </c>
      <c r="H86" s="18">
        <v>9.8832910590225267E-2</v>
      </c>
      <c r="I86" s="18">
        <v>4.8256706159612424E-2</v>
      </c>
      <c r="J86" s="18">
        <v>7.5400590772006539E-3</v>
      </c>
      <c r="K86" s="18">
        <v>6.0015943982711074E-2</v>
      </c>
      <c r="L86" s="18">
        <v>0.18723825344610881</v>
      </c>
      <c r="M86" s="18">
        <v>2.3598923495357139E-3</v>
      </c>
      <c r="N86" s="18">
        <v>0</v>
      </c>
      <c r="O86" s="18">
        <v>0</v>
      </c>
      <c r="P86" s="18">
        <v>0</v>
      </c>
      <c r="Q86" s="14"/>
      <c r="R86" s="19" t="s">
        <v>7</v>
      </c>
    </row>
    <row r="87" spans="1:18">
      <c r="A87" s="173" t="s">
        <v>23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24"/>
      <c r="P87" s="24"/>
      <c r="Q87" s="14"/>
      <c r="R87" s="10"/>
    </row>
    <row r="88" spans="1:18">
      <c r="A88" s="29">
        <v>477.08661000000001</v>
      </c>
      <c r="B88" s="29">
        <v>295</v>
      </c>
      <c r="C88" s="29">
        <v>469</v>
      </c>
      <c r="D88" s="29">
        <v>420.38835999999998</v>
      </c>
      <c r="E88" s="29">
        <v>644</v>
      </c>
      <c r="F88" s="29">
        <v>549</v>
      </c>
      <c r="G88" s="29">
        <v>526</v>
      </c>
      <c r="H88" s="29">
        <v>387</v>
      </c>
      <c r="I88" s="29">
        <v>166</v>
      </c>
      <c r="J88" s="29">
        <v>128</v>
      </c>
      <c r="K88" s="29">
        <v>34</v>
      </c>
      <c r="L88" s="29">
        <v>232.46057999999999</v>
      </c>
      <c r="M88" s="29">
        <v>646.06583999999998</v>
      </c>
      <c r="N88" s="29">
        <v>456.26949000000002</v>
      </c>
      <c r="O88" s="29">
        <v>402.86634000000004</v>
      </c>
      <c r="P88" s="29">
        <v>294.90219999999999</v>
      </c>
      <c r="Q88" s="14"/>
      <c r="R88" s="15" t="s">
        <v>3</v>
      </c>
    </row>
    <row r="89" spans="1:18">
      <c r="A89" s="29">
        <v>215.596</v>
      </c>
      <c r="B89" s="29">
        <v>358.39403000000004</v>
      </c>
      <c r="C89" s="29">
        <v>436</v>
      </c>
      <c r="D89" s="29">
        <v>528.40905000000009</v>
      </c>
      <c r="E89" s="29">
        <v>594</v>
      </c>
      <c r="F89" s="29">
        <v>480</v>
      </c>
      <c r="G89" s="29">
        <v>536.26780000000008</v>
      </c>
      <c r="H89" s="29">
        <v>361</v>
      </c>
      <c r="I89" s="29">
        <v>125</v>
      </c>
      <c r="J89" s="29">
        <v>51</v>
      </c>
      <c r="K89" s="29">
        <v>78</v>
      </c>
      <c r="L89" s="29">
        <v>527.45472999999993</v>
      </c>
      <c r="M89" s="29">
        <v>723.21676000000002</v>
      </c>
      <c r="N89" s="29">
        <v>469.90702000000005</v>
      </c>
      <c r="O89" s="29">
        <v>332.67440999999997</v>
      </c>
      <c r="P89" s="29">
        <v>313.30233000000004</v>
      </c>
      <c r="Q89" s="14"/>
      <c r="R89" s="15" t="s">
        <v>4</v>
      </c>
    </row>
    <row r="90" spans="1:18">
      <c r="A90" s="29">
        <v>193.76195000000001</v>
      </c>
      <c r="B90" s="29">
        <v>457.01934</v>
      </c>
      <c r="C90" s="29">
        <v>351.92700000000002</v>
      </c>
      <c r="D90" s="29">
        <v>579</v>
      </c>
      <c r="E90" s="29">
        <v>622</v>
      </c>
      <c r="F90" s="29">
        <v>514</v>
      </c>
      <c r="G90" s="29">
        <v>534.32477000000006</v>
      </c>
      <c r="H90" s="29">
        <v>330</v>
      </c>
      <c r="I90" s="29">
        <v>121</v>
      </c>
      <c r="J90" s="29">
        <v>105.73697</v>
      </c>
      <c r="K90" s="29">
        <v>204.17776000000001</v>
      </c>
      <c r="L90" s="29">
        <v>597.97435999999993</v>
      </c>
      <c r="M90" s="29">
        <v>628.56492000000003</v>
      </c>
      <c r="N90" s="29">
        <v>479.81094999999999</v>
      </c>
      <c r="O90" s="29">
        <v>293.06940999999995</v>
      </c>
      <c r="P90" s="29">
        <v>331.27575999999999</v>
      </c>
      <c r="Q90" s="14"/>
      <c r="R90" s="15" t="s">
        <v>5</v>
      </c>
    </row>
    <row r="91" spans="1:18">
      <c r="A91" s="29">
        <v>240.21600000000001</v>
      </c>
      <c r="B91" s="29">
        <v>500.50109000000003</v>
      </c>
      <c r="C91" s="29">
        <v>340</v>
      </c>
      <c r="D91" s="29">
        <v>614</v>
      </c>
      <c r="E91" s="29">
        <v>581</v>
      </c>
      <c r="F91" s="29">
        <v>552.97991000000002</v>
      </c>
      <c r="G91" s="29">
        <v>431</v>
      </c>
      <c r="H91" s="29">
        <v>219</v>
      </c>
      <c r="I91" s="29">
        <v>108</v>
      </c>
      <c r="J91" s="29">
        <v>106.15107</v>
      </c>
      <c r="K91" s="29">
        <v>156.16282999999999</v>
      </c>
      <c r="L91" s="29">
        <v>687.45235000000002</v>
      </c>
      <c r="M91" s="29">
        <v>565.43812000000003</v>
      </c>
      <c r="N91" s="29">
        <v>394.59823999999998</v>
      </c>
      <c r="O91" s="29">
        <v>317.41715999999997</v>
      </c>
      <c r="P91" s="29">
        <v>331.27575999999999</v>
      </c>
      <c r="Q91" s="14"/>
      <c r="R91" s="15" t="s">
        <v>6</v>
      </c>
    </row>
    <row r="92" spans="1:18">
      <c r="A92" s="18">
        <v>0.13354288125426328</v>
      </c>
      <c r="B92" s="18">
        <v>0.24604848952808112</v>
      </c>
      <c r="C92" s="18">
        <v>0.17954852049246672</v>
      </c>
      <c r="D92" s="18">
        <v>0.2874154562052384</v>
      </c>
      <c r="E92" s="18">
        <v>0.26806485480816183</v>
      </c>
      <c r="F92" s="18">
        <v>0.2411170505044376</v>
      </c>
      <c r="G92" s="18">
        <v>0.18678155110169237</v>
      </c>
      <c r="H92" s="18">
        <v>9.8832910590225267E-2</v>
      </c>
      <c r="I92" s="18">
        <v>4.8256706159612424E-2</v>
      </c>
      <c r="J92" s="18">
        <v>4.4465852161559002E-2</v>
      </c>
      <c r="K92" s="18">
        <v>6.0015943982711074E-2</v>
      </c>
      <c r="L92" s="18">
        <v>0.22779106430185592</v>
      </c>
      <c r="M92" s="18">
        <v>0.20165831850141408</v>
      </c>
      <c r="N92" s="18">
        <v>0.14596833638209131</v>
      </c>
      <c r="O92" s="18">
        <v>0.11585108873970956</v>
      </c>
      <c r="P92" s="18">
        <v>0.1206200165209447</v>
      </c>
      <c r="Q92" s="14"/>
      <c r="R92" s="25" t="s">
        <v>24</v>
      </c>
    </row>
    <row r="93" spans="1:18">
      <c r="A93" s="173" t="s">
        <v>25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24"/>
      <c r="P93" s="24"/>
      <c r="Q93" s="14"/>
      <c r="R93" s="10"/>
    </row>
    <row r="94" spans="1:18">
      <c r="A94" s="29">
        <v>7.9332099999999999</v>
      </c>
      <c r="B94" s="29">
        <v>3.7370000000000001</v>
      </c>
      <c r="C94" s="29">
        <v>1.9660299999999999</v>
      </c>
      <c r="D94" s="29">
        <v>17.739830000000001</v>
      </c>
      <c r="E94" s="29">
        <v>19.43404</v>
      </c>
      <c r="F94" s="29">
        <v>22.830220000000001</v>
      </c>
      <c r="G94" s="29">
        <v>21.612880000000001</v>
      </c>
      <c r="H94" s="29">
        <v>56.070720000000001</v>
      </c>
      <c r="I94" s="29">
        <v>70.738679999999988</v>
      </c>
      <c r="J94" s="29">
        <v>79.646860000000004</v>
      </c>
      <c r="K94" s="29">
        <v>92.64103999999999</v>
      </c>
      <c r="L94" s="29">
        <v>106.51908</v>
      </c>
      <c r="M94" s="29">
        <v>159.18725000000001</v>
      </c>
      <c r="N94" s="29">
        <v>161.40442999999999</v>
      </c>
      <c r="O94" s="29">
        <v>193.92305999999999</v>
      </c>
      <c r="P94" s="29">
        <v>221.53601999999998</v>
      </c>
      <c r="Q94" s="14"/>
      <c r="R94" s="15" t="s">
        <v>3</v>
      </c>
    </row>
    <row r="95" spans="1:18">
      <c r="A95" s="29">
        <v>5.1829999999999998</v>
      </c>
      <c r="B95" s="29">
        <v>3.3940300000000003</v>
      </c>
      <c r="C95" s="29">
        <v>1.8194999999999999</v>
      </c>
      <c r="D95" s="29">
        <v>18.790179999999999</v>
      </c>
      <c r="E95" s="29">
        <v>20.518000000000001</v>
      </c>
      <c r="F95" s="29">
        <v>22.94482</v>
      </c>
      <c r="G95" s="29">
        <v>54.267800000000001</v>
      </c>
      <c r="H95" s="29">
        <v>62.368250000000003</v>
      </c>
      <c r="I95" s="29">
        <v>73.843980000000002</v>
      </c>
      <c r="J95" s="29">
        <v>83.043440000000004</v>
      </c>
      <c r="K95" s="29">
        <v>97.128509999999991</v>
      </c>
      <c r="L95" s="29">
        <v>126.63042999999999</v>
      </c>
      <c r="M95" s="29">
        <v>159.04371</v>
      </c>
      <c r="N95" s="29">
        <v>166.46881999999999</v>
      </c>
      <c r="O95" s="29">
        <v>204.34998999999999</v>
      </c>
      <c r="P95" s="29">
        <v>224.41264999999999</v>
      </c>
      <c r="Q95" s="14"/>
      <c r="R95" s="15" t="s">
        <v>4</v>
      </c>
    </row>
    <row r="96" spans="1:18">
      <c r="A96" s="29">
        <v>4.8015699999999999</v>
      </c>
      <c r="B96" s="29">
        <v>3.0193400000000001</v>
      </c>
      <c r="C96" s="29">
        <v>1.927</v>
      </c>
      <c r="D96" s="29">
        <v>19.954689999999999</v>
      </c>
      <c r="E96" s="29">
        <v>21.521259999999998</v>
      </c>
      <c r="F96" s="29">
        <v>23.79721</v>
      </c>
      <c r="G96" s="29">
        <v>57.458359999999999</v>
      </c>
      <c r="H96" s="29">
        <v>66.365340000000003</v>
      </c>
      <c r="I96" s="29">
        <v>77.148030000000006</v>
      </c>
      <c r="J96" s="29">
        <v>86.736969999999999</v>
      </c>
      <c r="K96" s="29">
        <v>101.70451</v>
      </c>
      <c r="L96" s="29">
        <v>130.45510999999999</v>
      </c>
      <c r="M96" s="29">
        <v>159.65304999999998</v>
      </c>
      <c r="N96" s="29">
        <v>176.65033</v>
      </c>
      <c r="O96" s="29">
        <v>209.80132999999998</v>
      </c>
      <c r="P96" s="29">
        <v>229.63401999999999</v>
      </c>
      <c r="Q96" s="14"/>
      <c r="R96" s="15" t="s">
        <v>5</v>
      </c>
    </row>
    <row r="97" spans="1:18">
      <c r="A97" s="29">
        <v>4.3940000000000001</v>
      </c>
      <c r="B97" s="29">
        <v>2.9637099999999998</v>
      </c>
      <c r="C97" s="29">
        <v>2.0209999999999999</v>
      </c>
      <c r="D97" s="29">
        <v>19.598959999999998</v>
      </c>
      <c r="E97" s="29">
        <v>22.064209999999999</v>
      </c>
      <c r="F97" s="29">
        <v>20.97991</v>
      </c>
      <c r="G97" s="29">
        <v>53.289079999999998</v>
      </c>
      <c r="H97" s="29">
        <v>66.401179999999997</v>
      </c>
      <c r="I97" s="29">
        <v>75.888369999999995</v>
      </c>
      <c r="J97" s="29">
        <v>88.151070000000004</v>
      </c>
      <c r="K97" s="29">
        <v>102.16664999999999</v>
      </c>
      <c r="L97" s="29">
        <v>122.38463</v>
      </c>
      <c r="M97" s="29">
        <v>156.04901000000001</v>
      </c>
      <c r="N97" s="29">
        <v>163.16295000000002</v>
      </c>
      <c r="O97" s="29">
        <v>200.94892000000002</v>
      </c>
      <c r="P97" s="29">
        <v>229.63401999999999</v>
      </c>
      <c r="Q97" s="14"/>
      <c r="R97" s="15" t="s">
        <v>6</v>
      </c>
    </row>
    <row r="98" spans="1:18">
      <c r="A98" s="18">
        <v>2.4427491100977158E-3</v>
      </c>
      <c r="B98" s="18">
        <v>1.4569725890092851E-3</v>
      </c>
      <c r="C98" s="18">
        <v>1.0672575291625743E-3</v>
      </c>
      <c r="D98" s="18">
        <v>9.1743388103391194E-3</v>
      </c>
      <c r="E98" s="18">
        <v>1.0180101979529763E-2</v>
      </c>
      <c r="F98" s="18">
        <v>9.1479164569442592E-3</v>
      </c>
      <c r="G98" s="18">
        <v>2.3093774986501562E-2</v>
      </c>
      <c r="H98" s="18">
        <v>2.9966309981851385E-2</v>
      </c>
      <c r="I98" s="18">
        <v>3.3908544185388391E-2</v>
      </c>
      <c r="J98" s="18">
        <v>3.6925793084358345E-2</v>
      </c>
      <c r="K98" s="18">
        <v>3.9264323932277918E-2</v>
      </c>
      <c r="L98" s="18">
        <v>4.0552810855747079E-2</v>
      </c>
      <c r="M98" s="18">
        <v>5.5653447914707894E-2</v>
      </c>
      <c r="N98" s="18">
        <v>6.0356641151502216E-2</v>
      </c>
      <c r="O98" s="18">
        <v>7.3342446775936126E-2</v>
      </c>
      <c r="P98" s="18">
        <v>8.361148816373086E-2</v>
      </c>
      <c r="Q98" s="14"/>
      <c r="R98" s="19" t="s">
        <v>7</v>
      </c>
    </row>
    <row r="99" spans="1:18">
      <c r="A99" s="193" t="s">
        <v>26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23"/>
      <c r="P99" s="23"/>
      <c r="Q99" s="14"/>
      <c r="R99" s="10"/>
    </row>
    <row r="100" spans="1:18">
      <c r="A100" s="29">
        <v>749.75844999999993</v>
      </c>
      <c r="B100" s="29">
        <v>477.00799999999998</v>
      </c>
      <c r="C100" s="29">
        <v>635.1321999999999</v>
      </c>
      <c r="D100" s="29">
        <v>689.42786000000001</v>
      </c>
      <c r="E100" s="29">
        <v>904.61285999999996</v>
      </c>
      <c r="F100" s="29">
        <v>840.62878000000001</v>
      </c>
      <c r="G100" s="29">
        <v>752.11540000000002</v>
      </c>
      <c r="H100" s="29">
        <v>638.06488999999999</v>
      </c>
      <c r="I100" s="29">
        <v>476.74735999999996</v>
      </c>
      <c r="J100" s="29">
        <v>445.9391</v>
      </c>
      <c r="K100" s="29">
        <v>487.65969000000001</v>
      </c>
      <c r="L100" s="29">
        <v>777.36914000000002</v>
      </c>
      <c r="M100" s="29">
        <v>1119.2748899999999</v>
      </c>
      <c r="N100" s="29">
        <v>830.31303000000003</v>
      </c>
      <c r="O100" s="29">
        <v>816.78890000000001</v>
      </c>
      <c r="P100" s="29">
        <v>856.01745999999991</v>
      </c>
      <c r="Q100" s="14"/>
      <c r="R100" s="15" t="s">
        <v>3</v>
      </c>
    </row>
    <row r="101" spans="1:18">
      <c r="A101" s="29">
        <v>505.76499999999999</v>
      </c>
      <c r="B101" s="29">
        <v>599.74232999999992</v>
      </c>
      <c r="C101" s="29">
        <v>643.23136</v>
      </c>
      <c r="D101" s="29">
        <v>867.52383999999995</v>
      </c>
      <c r="E101" s="29">
        <v>861.97496999999998</v>
      </c>
      <c r="F101" s="29">
        <v>770.80227000000002</v>
      </c>
      <c r="G101" s="29">
        <v>748.69282999999996</v>
      </c>
      <c r="H101" s="29">
        <v>624.52521999999999</v>
      </c>
      <c r="I101" s="29">
        <v>463.53856999999999</v>
      </c>
      <c r="J101" s="29">
        <v>382.43943000000002</v>
      </c>
      <c r="K101" s="29">
        <v>540.62311999999997</v>
      </c>
      <c r="L101" s="29">
        <v>964.75156000000004</v>
      </c>
      <c r="M101" s="29">
        <v>1180.54081</v>
      </c>
      <c r="N101" s="29">
        <v>855.24312999999995</v>
      </c>
      <c r="O101" s="29">
        <v>791.45683999999994</v>
      </c>
      <c r="P101" s="29">
        <v>875.33768999999995</v>
      </c>
      <c r="Q101" s="14"/>
      <c r="R101" s="15" t="s">
        <v>4</v>
      </c>
    </row>
    <row r="102" spans="1:18">
      <c r="A102" s="29">
        <v>535.70361000000003</v>
      </c>
      <c r="B102" s="29">
        <v>719.13553999999999</v>
      </c>
      <c r="C102" s="29">
        <v>596.90820999999994</v>
      </c>
      <c r="D102" s="29">
        <v>932.99831000000006</v>
      </c>
      <c r="E102" s="29">
        <v>927.74757999999997</v>
      </c>
      <c r="F102" s="29">
        <v>832.67687999999998</v>
      </c>
      <c r="G102" s="29">
        <v>799.73592000000008</v>
      </c>
      <c r="H102" s="29">
        <v>632.42515000000003</v>
      </c>
      <c r="I102" s="29">
        <v>503.49084000000005</v>
      </c>
      <c r="J102" s="29">
        <v>431.66876999999999</v>
      </c>
      <c r="K102" s="29">
        <v>667.62919999999997</v>
      </c>
      <c r="L102" s="29">
        <v>1220.2663</v>
      </c>
      <c r="M102" s="29">
        <v>1073.2304799999999</v>
      </c>
      <c r="N102" s="29">
        <v>883.08289000000002</v>
      </c>
      <c r="O102" s="29">
        <v>844.47867000000008</v>
      </c>
      <c r="P102" s="29">
        <v>977.75947999999994</v>
      </c>
      <c r="Q102" s="14"/>
      <c r="R102" s="15" t="s">
        <v>5</v>
      </c>
    </row>
    <row r="103" spans="1:18">
      <c r="A103" s="29">
        <v>521.81799999999998</v>
      </c>
      <c r="B103" s="29">
        <v>726.96993000000009</v>
      </c>
      <c r="C103" s="29">
        <v>613.83195999999998</v>
      </c>
      <c r="D103" s="29">
        <v>897.77288999999996</v>
      </c>
      <c r="E103" s="29">
        <v>862.99049000000002</v>
      </c>
      <c r="F103" s="29">
        <v>821.12490000000003</v>
      </c>
      <c r="G103" s="29">
        <v>741.24926000000005</v>
      </c>
      <c r="H103" s="29">
        <v>552.33272999999997</v>
      </c>
      <c r="I103" s="29">
        <v>483.89150999999998</v>
      </c>
      <c r="J103" s="29">
        <v>491.88650000000001</v>
      </c>
      <c r="K103" s="29">
        <v>766.64331000000004</v>
      </c>
      <c r="L103" s="29">
        <v>1156.9673600000001</v>
      </c>
      <c r="M103" s="29">
        <v>1008.8328</v>
      </c>
      <c r="N103" s="29">
        <v>874.09318000000007</v>
      </c>
      <c r="O103" s="29">
        <v>871.43957999999998</v>
      </c>
      <c r="P103" s="29">
        <v>977.75947999999994</v>
      </c>
      <c r="Q103" s="14"/>
      <c r="R103" s="15" t="s">
        <v>6</v>
      </c>
    </row>
    <row r="104" spans="1:18">
      <c r="A104" s="18">
        <v>0.29009341263836363</v>
      </c>
      <c r="B104" s="18">
        <v>0.35738154578011982</v>
      </c>
      <c r="C104" s="18">
        <v>0.32415476543820887</v>
      </c>
      <c r="D104" s="18">
        <v>0.42025049633232137</v>
      </c>
      <c r="E104" s="18">
        <v>0.39817111945382866</v>
      </c>
      <c r="F104" s="18">
        <v>0.3580369022515687</v>
      </c>
      <c r="G104" s="18">
        <v>0.32123361145192963</v>
      </c>
      <c r="H104" s="18">
        <v>0.24926324803719191</v>
      </c>
      <c r="I104" s="18">
        <v>0.21621305936297366</v>
      </c>
      <c r="J104" s="18">
        <v>0.20604740384874776</v>
      </c>
      <c r="K104" s="18">
        <v>0.29463363303341905</v>
      </c>
      <c r="L104" s="18">
        <v>0.38336740909665734</v>
      </c>
      <c r="M104" s="18">
        <v>0.35979096368153135</v>
      </c>
      <c r="N104" s="18">
        <v>0.32334134923544489</v>
      </c>
      <c r="O104" s="18">
        <v>0.3180584947388328</v>
      </c>
      <c r="P104" s="18">
        <v>0.35600964172902444</v>
      </c>
      <c r="Q104" s="14"/>
      <c r="R104" s="19" t="s">
        <v>7</v>
      </c>
    </row>
    <row r="105" spans="1:18">
      <c r="A105" s="177" t="s">
        <v>27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26"/>
      <c r="P105" s="26"/>
      <c r="Q105" s="14"/>
      <c r="R105" s="19"/>
    </row>
    <row r="106" spans="1:18">
      <c r="A106" s="199" t="s">
        <v>28</v>
      </c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7"/>
      <c r="P106" s="27"/>
      <c r="Q106" s="14"/>
      <c r="R106" s="10"/>
    </row>
    <row r="107" spans="1:18">
      <c r="A107" s="29">
        <v>360.18621000000002</v>
      </c>
      <c r="B107" s="29">
        <v>429.22</v>
      </c>
      <c r="C107" s="29">
        <v>454.62872999999996</v>
      </c>
      <c r="D107" s="29">
        <v>472.81895000000003</v>
      </c>
      <c r="E107" s="29">
        <v>454.37913000000003</v>
      </c>
      <c r="F107" s="29">
        <v>592.78664000000003</v>
      </c>
      <c r="G107" s="29">
        <v>676.93579</v>
      </c>
      <c r="H107" s="29">
        <v>750.98248000000001</v>
      </c>
      <c r="I107" s="29">
        <v>854.8519399999999</v>
      </c>
      <c r="J107" s="29">
        <v>972.63076000000001</v>
      </c>
      <c r="K107" s="29">
        <v>1146.85895</v>
      </c>
      <c r="L107" s="29">
        <v>1114.09844</v>
      </c>
      <c r="M107" s="29">
        <v>1318.94517</v>
      </c>
      <c r="N107" s="29">
        <v>1266.4431000000002</v>
      </c>
      <c r="O107" s="29">
        <v>1266.29991</v>
      </c>
      <c r="P107" s="29">
        <v>1342.482</v>
      </c>
      <c r="Q107" s="14"/>
      <c r="R107" s="15" t="s">
        <v>3</v>
      </c>
    </row>
    <row r="108" spans="1:18">
      <c r="A108" s="29">
        <v>407.71800000000002</v>
      </c>
      <c r="B108" s="29">
        <v>390.58276000000001</v>
      </c>
      <c r="C108" s="29">
        <v>438.41919000000001</v>
      </c>
      <c r="D108" s="29">
        <v>409.54487999999998</v>
      </c>
      <c r="E108" s="29">
        <v>469.40395000000001</v>
      </c>
      <c r="F108" s="29">
        <v>604.15683999999999</v>
      </c>
      <c r="G108" s="29">
        <v>662.27884999999992</v>
      </c>
      <c r="H108" s="29">
        <v>743.63986999999997</v>
      </c>
      <c r="I108" s="29">
        <v>864.52472999999998</v>
      </c>
      <c r="J108" s="29">
        <v>987.15948000000003</v>
      </c>
      <c r="K108" s="29">
        <v>1007.01702</v>
      </c>
      <c r="L108" s="29">
        <v>1031.1449700000001</v>
      </c>
      <c r="M108" s="29">
        <v>1153.8732299999999</v>
      </c>
      <c r="N108" s="29">
        <v>1172.64293</v>
      </c>
      <c r="O108" s="29">
        <v>1222.5188400000002</v>
      </c>
      <c r="P108" s="29">
        <v>1250.0956699999999</v>
      </c>
      <c r="Q108" s="14"/>
      <c r="R108" s="15" t="s">
        <v>4</v>
      </c>
    </row>
    <row r="109" spans="1:18">
      <c r="A109" s="29">
        <v>400.70801</v>
      </c>
      <c r="B109" s="29">
        <v>416.83262999999999</v>
      </c>
      <c r="C109" s="29">
        <v>447.21321999999998</v>
      </c>
      <c r="D109" s="29">
        <v>437.66255999999998</v>
      </c>
      <c r="E109" s="29">
        <v>471.29859000000005</v>
      </c>
      <c r="F109" s="29">
        <v>613.01738</v>
      </c>
      <c r="G109" s="29">
        <v>664.17916000000002</v>
      </c>
      <c r="H109" s="29">
        <v>755.51953000000003</v>
      </c>
      <c r="I109" s="29">
        <v>860.31570999999997</v>
      </c>
      <c r="J109" s="29">
        <v>1016.42637</v>
      </c>
      <c r="K109" s="29">
        <v>943.54415000000006</v>
      </c>
      <c r="L109" s="29">
        <v>949.53476999999998</v>
      </c>
      <c r="M109" s="29">
        <v>1117.9636200000002</v>
      </c>
      <c r="N109" s="29">
        <v>1085.3357599999999</v>
      </c>
      <c r="O109" s="29">
        <v>1110.6801499999999</v>
      </c>
      <c r="P109" s="29">
        <v>1139.51331</v>
      </c>
      <c r="Q109" s="14"/>
      <c r="R109" s="15" t="s">
        <v>5</v>
      </c>
    </row>
    <row r="110" spans="1:18">
      <c r="A110" s="29">
        <v>423.53800000000001</v>
      </c>
      <c r="B110" s="29">
        <v>436.21229999999997</v>
      </c>
      <c r="C110" s="29">
        <v>462.43607000000003</v>
      </c>
      <c r="D110" s="29">
        <v>415.44797</v>
      </c>
      <c r="E110" s="29">
        <v>471.60593999999998</v>
      </c>
      <c r="F110" s="29">
        <v>643.78915000000006</v>
      </c>
      <c r="G110" s="29">
        <v>718.86463000000003</v>
      </c>
      <c r="H110" s="29">
        <v>818.93382999999994</v>
      </c>
      <c r="I110" s="29">
        <v>921.62487999999996</v>
      </c>
      <c r="J110" s="29">
        <v>1067.4681799999998</v>
      </c>
      <c r="K110" s="29">
        <v>1018.84852</v>
      </c>
      <c r="L110" s="29">
        <v>1248.5729199999998</v>
      </c>
      <c r="M110" s="29">
        <v>1188.0546999999999</v>
      </c>
      <c r="N110" s="29">
        <v>1183.1856</v>
      </c>
      <c r="O110" s="29">
        <v>1225.2140300000001</v>
      </c>
      <c r="P110" s="29">
        <v>1139.51331</v>
      </c>
      <c r="Q110" s="14"/>
      <c r="R110" s="15" t="s">
        <v>6</v>
      </c>
    </row>
    <row r="111" spans="1:18">
      <c r="A111" s="18">
        <v>0.23545677573795321</v>
      </c>
      <c r="B111" s="18">
        <v>0.21444384372583516</v>
      </c>
      <c r="C111" s="18">
        <v>0.24420503585544348</v>
      </c>
      <c r="D111" s="18">
        <v>0.1944725860376062</v>
      </c>
      <c r="E111" s="18">
        <v>0.21759204446259325</v>
      </c>
      <c r="F111" s="18">
        <v>0.28071280382457109</v>
      </c>
      <c r="G111" s="18">
        <v>0.31153283207318838</v>
      </c>
      <c r="H111" s="18">
        <v>0.3695781461173549</v>
      </c>
      <c r="I111" s="18">
        <v>0.41180167614396351</v>
      </c>
      <c r="J111" s="18">
        <v>0.44715406334621444</v>
      </c>
      <c r="K111" s="18">
        <v>0.39156024326139638</v>
      </c>
      <c r="L111" s="18">
        <v>0.4137214081896381</v>
      </c>
      <c r="M111" s="18">
        <v>0.42370881024028223</v>
      </c>
      <c r="N111" s="18">
        <v>0.43767968570576121</v>
      </c>
      <c r="O111" s="18">
        <v>0.44717928707656263</v>
      </c>
      <c r="P111" s="18">
        <v>0.41490543792892176</v>
      </c>
      <c r="Q111" s="14"/>
      <c r="R111" s="19" t="s">
        <v>7</v>
      </c>
    </row>
    <row r="112" spans="1:18">
      <c r="A112" s="177" t="s">
        <v>29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26"/>
      <c r="P112" s="26"/>
      <c r="Q112" s="14"/>
      <c r="R112" s="10"/>
    </row>
    <row r="113" spans="1:18">
      <c r="A113" s="29">
        <v>876.87172999999996</v>
      </c>
      <c r="B113" s="29">
        <v>1282.6569999999999</v>
      </c>
      <c r="C113" s="29">
        <v>1326.6028200000001</v>
      </c>
      <c r="D113" s="29">
        <v>1294.18947</v>
      </c>
      <c r="E113" s="29">
        <v>1281.4386499999998</v>
      </c>
      <c r="F113" s="29">
        <v>1428.7761599999999</v>
      </c>
      <c r="G113" s="29">
        <v>1508.63031</v>
      </c>
      <c r="H113" s="29">
        <v>1603.9770000000001</v>
      </c>
      <c r="I113" s="29">
        <v>1699.04646</v>
      </c>
      <c r="J113" s="29">
        <v>1806.82528</v>
      </c>
      <c r="K113" s="29">
        <v>1973.0734600000001</v>
      </c>
      <c r="L113" s="29">
        <v>1936.5259199999998</v>
      </c>
      <c r="M113" s="29">
        <v>1907.2891299999999</v>
      </c>
      <c r="N113" s="29">
        <v>1885.72027</v>
      </c>
      <c r="O113" s="29">
        <v>1923.1654699999999</v>
      </c>
      <c r="P113" s="29">
        <v>1979.8016599999999</v>
      </c>
      <c r="Q113" s="14"/>
      <c r="R113" s="15" t="s">
        <v>3</v>
      </c>
    </row>
    <row r="114" spans="1:18">
      <c r="A114" s="29">
        <v>1252.068</v>
      </c>
      <c r="B114" s="29">
        <v>1244.0198400000002</v>
      </c>
      <c r="C114" s="29">
        <v>1300.39328</v>
      </c>
      <c r="D114" s="29">
        <v>1221.9153999999999</v>
      </c>
      <c r="E114" s="29">
        <v>1289.9634699999999</v>
      </c>
      <c r="F114" s="29">
        <v>1432.1463600000002</v>
      </c>
      <c r="G114" s="29">
        <v>1503.9733700000002</v>
      </c>
      <c r="H114" s="29">
        <v>1600.2343899999998</v>
      </c>
      <c r="I114" s="29">
        <v>1705.0192500000001</v>
      </c>
      <c r="J114" s="29">
        <v>1821.354</v>
      </c>
      <c r="K114" s="29">
        <v>1829.32926</v>
      </c>
      <c r="L114" s="29">
        <v>1856.82125</v>
      </c>
      <c r="M114" s="29">
        <v>1751.1020000000001</v>
      </c>
      <c r="N114" s="29">
        <v>1817.91689</v>
      </c>
      <c r="O114" s="29">
        <v>1855.0816</v>
      </c>
      <c r="P114" s="29">
        <v>1878.8090199999999</v>
      </c>
      <c r="Q114" s="14"/>
      <c r="R114" s="15" t="s">
        <v>4</v>
      </c>
    </row>
    <row r="115" spans="1:18">
      <c r="A115" s="29">
        <v>1245.05753</v>
      </c>
      <c r="B115" s="29">
        <v>1270.26971</v>
      </c>
      <c r="C115" s="29">
        <v>1303.4473</v>
      </c>
      <c r="D115" s="29">
        <v>1254.5330800000002</v>
      </c>
      <c r="E115" s="29">
        <v>1296.8581100000001</v>
      </c>
      <c r="F115" s="29">
        <v>1439.4069</v>
      </c>
      <c r="G115" s="29">
        <v>1515.4736799999998</v>
      </c>
      <c r="H115" s="29">
        <v>1612.51405</v>
      </c>
      <c r="I115" s="29">
        <v>1692.41023</v>
      </c>
      <c r="J115" s="29">
        <v>1849.78089</v>
      </c>
      <c r="K115" s="29">
        <v>1770.6188100000002</v>
      </c>
      <c r="L115" s="29">
        <v>1770.9030500000001</v>
      </c>
      <c r="M115" s="29">
        <v>1723.3947900000001</v>
      </c>
      <c r="N115" s="29">
        <v>1717.1697300000001</v>
      </c>
      <c r="O115" s="29">
        <v>1758.26252</v>
      </c>
      <c r="P115" s="29">
        <v>1760.18542</v>
      </c>
      <c r="Q115" s="14"/>
      <c r="R115" s="15" t="s">
        <v>5</v>
      </c>
    </row>
    <row r="116" spans="1:18">
      <c r="A116" s="29">
        <v>1276.9749999999999</v>
      </c>
      <c r="B116" s="29">
        <v>1307.1863899999998</v>
      </c>
      <c r="C116" s="29">
        <v>1279.8065900000001</v>
      </c>
      <c r="D116" s="29">
        <v>1238.50749</v>
      </c>
      <c r="E116" s="29">
        <v>1304.39546</v>
      </c>
      <c r="F116" s="29">
        <v>1472.28367</v>
      </c>
      <c r="G116" s="29">
        <v>1566.2591399999999</v>
      </c>
      <c r="H116" s="29">
        <v>1663.52835</v>
      </c>
      <c r="I116" s="29">
        <v>1754.1393999999998</v>
      </c>
      <c r="J116" s="29">
        <v>1895.3626999999999</v>
      </c>
      <c r="K116" s="29">
        <v>1835.3790800000002</v>
      </c>
      <c r="L116" s="29">
        <v>1860.9400900000001</v>
      </c>
      <c r="M116" s="29">
        <v>1795.1086599999999</v>
      </c>
      <c r="N116" s="29">
        <v>1829.2207700000001</v>
      </c>
      <c r="O116" s="29">
        <v>1867.6883899999998</v>
      </c>
      <c r="P116" s="29">
        <v>1760.18542</v>
      </c>
      <c r="Q116" s="14"/>
      <c r="R116" s="15" t="s">
        <v>6</v>
      </c>
    </row>
    <row r="117" spans="1:18">
      <c r="A117" s="136">
        <v>0.70990658736163637</v>
      </c>
      <c r="B117" s="136">
        <v>0.64261845421988006</v>
      </c>
      <c r="C117" s="136">
        <v>0.67584523456179113</v>
      </c>
      <c r="D117" s="136">
        <v>0.57974950366767874</v>
      </c>
      <c r="E117" s="136">
        <v>0.60182888054617123</v>
      </c>
      <c r="F117" s="136">
        <v>0.6419630977484313</v>
      </c>
      <c r="G117" s="136">
        <v>0.6787663842143915</v>
      </c>
      <c r="H117" s="136">
        <v>0.75073675196280809</v>
      </c>
      <c r="I117" s="136">
        <v>0.78378694063702625</v>
      </c>
      <c r="J117" s="136">
        <v>0.79395259615125213</v>
      </c>
      <c r="K117" s="136">
        <v>0.70536636696658095</v>
      </c>
      <c r="L117" s="136">
        <v>0.61663259090334266</v>
      </c>
      <c r="M117" s="136">
        <v>0.64020903631846859</v>
      </c>
      <c r="N117" s="136">
        <v>0.67665865076455511</v>
      </c>
      <c r="O117" s="136">
        <v>0.68166993053562475</v>
      </c>
      <c r="P117" s="136">
        <v>0.64089686018779635</v>
      </c>
      <c r="Q117" s="14"/>
      <c r="R117" s="19" t="s">
        <v>7</v>
      </c>
    </row>
    <row r="118" spans="1:18">
      <c r="A118" s="185" t="s">
        <v>30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7"/>
      <c r="P118" s="22"/>
      <c r="Q118" s="14"/>
      <c r="R118" s="28"/>
    </row>
    <row r="119" spans="1:18">
      <c r="A119" s="185" t="s">
        <v>31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7"/>
      <c r="P119" s="22"/>
      <c r="Q119" s="14"/>
      <c r="R119" s="15"/>
    </row>
    <row r="120" spans="1:18">
      <c r="A120" s="29">
        <v>466.27161999999998</v>
      </c>
      <c r="B120" s="29">
        <v>377.673</v>
      </c>
      <c r="C120" s="29">
        <v>460.61473000000001</v>
      </c>
      <c r="D120" s="29">
        <v>481.15808000000004</v>
      </c>
      <c r="E120" s="29">
        <v>479.60226</v>
      </c>
      <c r="F120" s="29">
        <v>532.59202000000005</v>
      </c>
      <c r="G120" s="29">
        <v>486.60487999999998</v>
      </c>
      <c r="H120" s="29">
        <v>483.80728000000005</v>
      </c>
      <c r="I120" s="29">
        <v>569.14682999999991</v>
      </c>
      <c r="J120" s="29">
        <v>578.149</v>
      </c>
      <c r="K120" s="29">
        <v>686.01625000000001</v>
      </c>
      <c r="L120" s="29">
        <v>770.13666000000001</v>
      </c>
      <c r="M120" s="29">
        <v>672.44053000000008</v>
      </c>
      <c r="N120" s="29">
        <v>665.15581000000009</v>
      </c>
      <c r="O120" s="29">
        <v>720.60908999999992</v>
      </c>
      <c r="P120" s="29">
        <v>869.07599000000005</v>
      </c>
      <c r="Q120" s="14">
        <v>0.20602973520636558</v>
      </c>
      <c r="R120" s="15" t="s">
        <v>3</v>
      </c>
    </row>
    <row r="121" spans="1:18">
      <c r="A121" s="29">
        <v>457.149</v>
      </c>
      <c r="B121" s="29">
        <v>380.44233000000003</v>
      </c>
      <c r="C121" s="29">
        <v>439.53615000000002</v>
      </c>
      <c r="D121" s="29">
        <v>492.37214</v>
      </c>
      <c r="E121" s="29">
        <v>509.40805</v>
      </c>
      <c r="F121" s="29">
        <v>606.17094999999995</v>
      </c>
      <c r="G121" s="29">
        <v>540.76846999999998</v>
      </c>
      <c r="H121" s="29">
        <v>569.19502</v>
      </c>
      <c r="I121" s="29">
        <v>648.37464999999997</v>
      </c>
      <c r="J121" s="29">
        <v>681.37669999999991</v>
      </c>
      <c r="K121" s="29">
        <v>783.06553000000008</v>
      </c>
      <c r="L121" s="29">
        <v>861.89923999999996</v>
      </c>
      <c r="M121" s="29">
        <v>658.66505000000006</v>
      </c>
      <c r="N121" s="29">
        <v>625.69949999999994</v>
      </c>
      <c r="O121" s="29">
        <v>837.10106000000007</v>
      </c>
      <c r="P121" s="29">
        <v>837.85514000000001</v>
      </c>
      <c r="Q121" s="14">
        <v>9.0082313358896826E-4</v>
      </c>
      <c r="R121" s="15" t="s">
        <v>4</v>
      </c>
    </row>
    <row r="122" spans="1:18">
      <c r="A122" s="29">
        <v>546.50644999999997</v>
      </c>
      <c r="B122" s="29">
        <v>421.64246000000003</v>
      </c>
      <c r="C122" s="29">
        <v>498.49058000000002</v>
      </c>
      <c r="D122" s="29">
        <v>482.39815999999996</v>
      </c>
      <c r="E122" s="29">
        <v>484.64348999999999</v>
      </c>
      <c r="F122" s="29">
        <v>506.58305000000001</v>
      </c>
      <c r="G122" s="29">
        <v>533.12675999999999</v>
      </c>
      <c r="H122" s="29">
        <v>598.35337000000004</v>
      </c>
      <c r="I122" s="29">
        <v>541.53206</v>
      </c>
      <c r="J122" s="29">
        <v>730.84368000000006</v>
      </c>
      <c r="K122" s="29">
        <v>848.98581000000001</v>
      </c>
      <c r="L122" s="29">
        <v>844.43243999999993</v>
      </c>
      <c r="M122" s="29">
        <v>808.86133999999993</v>
      </c>
      <c r="N122" s="29">
        <v>541.02508</v>
      </c>
      <c r="O122" s="29">
        <v>773.85600999999997</v>
      </c>
      <c r="P122" s="29">
        <v>849.71803</v>
      </c>
      <c r="Q122" s="14">
        <v>9.8031182829477537E-2</v>
      </c>
      <c r="R122" s="15" t="s">
        <v>5</v>
      </c>
    </row>
    <row r="123" spans="1:18">
      <c r="A123" s="29">
        <v>483.92321999999996</v>
      </c>
      <c r="B123" s="29">
        <v>470.76815000000005</v>
      </c>
      <c r="C123" s="29">
        <v>468.9015</v>
      </c>
      <c r="D123" s="29">
        <v>445.00560999999999</v>
      </c>
      <c r="E123" s="29">
        <v>541.06799999999998</v>
      </c>
      <c r="F123" s="29">
        <v>532.30944999999997</v>
      </c>
      <c r="G123" s="29">
        <v>592.92836</v>
      </c>
      <c r="H123" s="29">
        <v>645.20116000000007</v>
      </c>
      <c r="I123" s="29">
        <v>623.85980000000006</v>
      </c>
      <c r="J123" s="29">
        <v>672.31180000000006</v>
      </c>
      <c r="K123" s="29">
        <v>771.77501000000007</v>
      </c>
      <c r="L123" s="29">
        <v>803.27367000000004</v>
      </c>
      <c r="M123" s="29">
        <v>758.03899999999999</v>
      </c>
      <c r="N123" s="29">
        <v>799.47659999999996</v>
      </c>
      <c r="O123" s="29">
        <v>836.19310999999993</v>
      </c>
      <c r="P123" s="29">
        <v>0</v>
      </c>
      <c r="Q123" s="14">
        <v>-1</v>
      </c>
      <c r="R123" s="15" t="s">
        <v>32</v>
      </c>
    </row>
    <row r="124" spans="1:18">
      <c r="A124" s="31">
        <v>1953.8502899999999</v>
      </c>
      <c r="B124" s="31">
        <v>1650.5259400000002</v>
      </c>
      <c r="C124" s="31">
        <v>1867.54296</v>
      </c>
      <c r="D124" s="31">
        <v>1900.93399</v>
      </c>
      <c r="E124" s="31">
        <v>2014.7218</v>
      </c>
      <c r="F124" s="31">
        <v>2177.6554699999997</v>
      </c>
      <c r="G124" s="31">
        <v>2153.4284699999998</v>
      </c>
      <c r="H124" s="31">
        <v>2296.5568300000004</v>
      </c>
      <c r="I124" s="31">
        <v>2382.9133400000001</v>
      </c>
      <c r="J124" s="31">
        <v>2662.68118</v>
      </c>
      <c r="K124" s="31">
        <v>3089.8425999999999</v>
      </c>
      <c r="L124" s="31">
        <v>3279.7420099999999</v>
      </c>
      <c r="M124" s="31">
        <v>2898.0059199999996</v>
      </c>
      <c r="N124" s="31">
        <v>2631.3569899999998</v>
      </c>
      <c r="O124" s="31">
        <v>3167.7592699999996</v>
      </c>
      <c r="P124" s="31">
        <v>3408.8655466666664</v>
      </c>
      <c r="Q124" s="14"/>
      <c r="R124" s="15" t="s">
        <v>6</v>
      </c>
    </row>
    <row r="125" spans="1:18">
      <c r="A125" s="36"/>
      <c r="B125" s="36">
        <v>-0.15524441742156181</v>
      </c>
      <c r="C125" s="36">
        <v>0.13148355608394735</v>
      </c>
      <c r="D125" s="36">
        <v>1.7879658307833557E-2</v>
      </c>
      <c r="E125" s="36">
        <v>5.9858895994594707E-2</v>
      </c>
      <c r="F125" s="36">
        <v>8.0871547625086304E-2</v>
      </c>
      <c r="G125" s="36">
        <v>-1.1125267671474148E-2</v>
      </c>
      <c r="H125" s="36">
        <v>6.6465342124877091E-2</v>
      </c>
      <c r="I125" s="36">
        <v>3.7602600933676733E-2</v>
      </c>
      <c r="J125" s="36">
        <v>0.11740579705680787</v>
      </c>
      <c r="K125" s="36">
        <v>0.16042529733131627</v>
      </c>
      <c r="L125" s="36">
        <v>6.1459250383822051E-2</v>
      </c>
      <c r="M125" s="36">
        <v>-0.11639210914641429</v>
      </c>
      <c r="N125" s="36">
        <v>-9.2011175049635519E-2</v>
      </c>
      <c r="O125" s="36">
        <v>0.20385005988868121</v>
      </c>
      <c r="P125" s="36">
        <v>7.6112562892655333E-2</v>
      </c>
      <c r="Q125" s="14"/>
      <c r="R125" s="25" t="s">
        <v>33</v>
      </c>
    </row>
    <row r="126" spans="1:18">
      <c r="A126" s="185" t="s">
        <v>34</v>
      </c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7"/>
      <c r="P126" s="22"/>
      <c r="Q126" s="14"/>
      <c r="R126" s="15"/>
    </row>
    <row r="127" spans="1:18">
      <c r="A127" s="29">
        <v>14.33516</v>
      </c>
      <c r="B127" s="29">
        <v>6.4669999999999996</v>
      </c>
      <c r="C127" s="29">
        <v>7.1060799999999995</v>
      </c>
      <c r="D127" s="29">
        <v>8.50563</v>
      </c>
      <c r="E127" s="29">
        <v>3.1440399999999999</v>
      </c>
      <c r="F127" s="29">
        <v>2.7364299999999999</v>
      </c>
      <c r="G127" s="29">
        <v>1.5587200000000001</v>
      </c>
      <c r="H127" s="29">
        <v>4.2967899999999997</v>
      </c>
      <c r="I127" s="29">
        <v>3.0241199999999999</v>
      </c>
      <c r="J127" s="29">
        <v>1.77444</v>
      </c>
      <c r="K127" s="29">
        <v>3.5833699999999999</v>
      </c>
      <c r="L127" s="29">
        <v>4.3424700000000005</v>
      </c>
      <c r="M127" s="29">
        <v>9.1456400000000002</v>
      </c>
      <c r="N127" s="29">
        <v>7.1765699999999999</v>
      </c>
      <c r="O127" s="29">
        <v>3.3434899999999996</v>
      </c>
      <c r="P127" s="29">
        <v>4.9206199999999995</v>
      </c>
      <c r="Q127" s="14">
        <v>0.4717017248443991</v>
      </c>
      <c r="R127" s="15" t="s">
        <v>3</v>
      </c>
    </row>
    <row r="128" spans="1:18">
      <c r="A128" s="29">
        <v>3.7280000000000002</v>
      </c>
      <c r="B128" s="29">
        <v>5.5181100000000001</v>
      </c>
      <c r="C128" s="29">
        <v>3.64499</v>
      </c>
      <c r="D128" s="29">
        <v>10.61384</v>
      </c>
      <c r="E128" s="29">
        <v>6.34239</v>
      </c>
      <c r="F128" s="29">
        <v>4.4018699999999997</v>
      </c>
      <c r="G128" s="29">
        <v>4.0427499999999998</v>
      </c>
      <c r="H128" s="29">
        <v>3.5610500000000003</v>
      </c>
      <c r="I128" s="29">
        <v>4.0188899999999999</v>
      </c>
      <c r="J128" s="29">
        <v>8.0967900000000004</v>
      </c>
      <c r="K128" s="29">
        <v>2.4100600000000001</v>
      </c>
      <c r="L128" s="29">
        <v>6.7686700000000002</v>
      </c>
      <c r="M128" s="29">
        <v>0.95889999999999997</v>
      </c>
      <c r="N128" s="29">
        <v>7.3972100000000003</v>
      </c>
      <c r="O128" s="29">
        <v>9.3066300000000002</v>
      </c>
      <c r="P128" s="29">
        <v>18.885840000000002</v>
      </c>
      <c r="Q128" s="14">
        <v>1.0292887973412506</v>
      </c>
      <c r="R128" s="15" t="s">
        <v>4</v>
      </c>
    </row>
    <row r="129" spans="1:18">
      <c r="A129" s="29">
        <v>4.6998100000000003</v>
      </c>
      <c r="B129" s="29">
        <v>6.5135399999999999</v>
      </c>
      <c r="C129" s="29">
        <v>4.5653000000000006</v>
      </c>
      <c r="D129" s="29">
        <v>4.6305299999999994</v>
      </c>
      <c r="E129" s="29">
        <v>4.7613199999999996</v>
      </c>
      <c r="F129" s="29">
        <v>1.4555400000000001</v>
      </c>
      <c r="G129" s="29">
        <v>2.72438</v>
      </c>
      <c r="H129" s="29">
        <v>4.2012</v>
      </c>
      <c r="I129" s="29">
        <v>3.2728099999999998</v>
      </c>
      <c r="J129" s="29">
        <v>3.8779400000000002</v>
      </c>
      <c r="K129" s="29">
        <v>3.6111399999999998</v>
      </c>
      <c r="L129" s="29">
        <v>3.0544300000000004</v>
      </c>
      <c r="M129" s="29">
        <v>6.2433399999999999</v>
      </c>
      <c r="N129" s="29">
        <v>6.1354300000000004</v>
      </c>
      <c r="O129" s="29">
        <v>7.4223500000000007</v>
      </c>
      <c r="P129" s="29">
        <v>2.77094</v>
      </c>
      <c r="Q129" s="14">
        <v>-0.62667618746084464</v>
      </c>
      <c r="R129" s="15" t="s">
        <v>5</v>
      </c>
    </row>
    <row r="130" spans="1:18">
      <c r="A130" s="29">
        <v>7.6261000000000001</v>
      </c>
      <c r="B130" s="29">
        <v>6.29603</v>
      </c>
      <c r="C130" s="29">
        <v>10.59647</v>
      </c>
      <c r="D130" s="29">
        <v>2.5875599999999999</v>
      </c>
      <c r="E130" s="29">
        <v>3.5131999999999999</v>
      </c>
      <c r="F130" s="29">
        <v>3.1815900000000004</v>
      </c>
      <c r="G130" s="29">
        <v>2.8421999999999996</v>
      </c>
      <c r="H130" s="29">
        <v>-0.69126999999999994</v>
      </c>
      <c r="I130" s="29">
        <v>3.8095300000000001</v>
      </c>
      <c r="J130" s="29">
        <v>2.6937399999999996</v>
      </c>
      <c r="K130" s="29">
        <v>2.3822799999999997</v>
      </c>
      <c r="L130" s="29">
        <v>1.04905</v>
      </c>
      <c r="M130" s="29">
        <v>1.07124</v>
      </c>
      <c r="N130" s="29">
        <v>3.6010599999999999</v>
      </c>
      <c r="O130" s="29">
        <v>-2.1162899999999998</v>
      </c>
      <c r="P130" s="29">
        <v>0</v>
      </c>
      <c r="Q130" s="14">
        <v>-1</v>
      </c>
      <c r="R130" s="15" t="s">
        <v>32</v>
      </c>
    </row>
    <row r="131" spans="1:18">
      <c r="A131" s="38">
        <v>30.38907</v>
      </c>
      <c r="B131" s="38">
        <v>24.79468</v>
      </c>
      <c r="C131" s="38">
        <v>25.912839999999999</v>
      </c>
      <c r="D131" s="38">
        <v>26.33756</v>
      </c>
      <c r="E131" s="38">
        <v>17.760950000000001</v>
      </c>
      <c r="F131" s="38">
        <v>11.77543</v>
      </c>
      <c r="G131" s="38">
        <v>11.168049999999999</v>
      </c>
      <c r="H131" s="38">
        <v>11.36777</v>
      </c>
      <c r="I131" s="38">
        <v>14.125349999999999</v>
      </c>
      <c r="J131" s="38">
        <v>16.442910000000001</v>
      </c>
      <c r="K131" s="38">
        <v>11.986849999999999</v>
      </c>
      <c r="L131" s="38">
        <v>15.21462</v>
      </c>
      <c r="M131" s="38">
        <v>17.419119999999999</v>
      </c>
      <c r="N131" s="38">
        <v>24.310269999999999</v>
      </c>
      <c r="O131" s="38">
        <v>17.95618</v>
      </c>
      <c r="P131" s="38">
        <v>35.436533333333337</v>
      </c>
      <c r="Q131" s="14"/>
      <c r="R131" s="15" t="s">
        <v>6</v>
      </c>
    </row>
    <row r="132" spans="1:18">
      <c r="A132" s="185" t="s">
        <v>35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7"/>
      <c r="P132" s="22"/>
      <c r="Q132" s="14"/>
      <c r="R132" s="15"/>
    </row>
    <row r="133" spans="1:18">
      <c r="A133" s="29">
        <v>480.60678000000001</v>
      </c>
      <c r="B133" s="29">
        <v>384.14</v>
      </c>
      <c r="C133" s="29">
        <v>467.72080999999997</v>
      </c>
      <c r="D133" s="29">
        <v>489.66371000000004</v>
      </c>
      <c r="E133" s="29">
        <v>482.74629999999996</v>
      </c>
      <c r="F133" s="29">
        <v>535.32844999999998</v>
      </c>
      <c r="G133" s="29">
        <v>488.16359</v>
      </c>
      <c r="H133" s="29">
        <v>488.10406999999998</v>
      </c>
      <c r="I133" s="29">
        <v>572.17094999999995</v>
      </c>
      <c r="J133" s="29">
        <v>579.92343999999991</v>
      </c>
      <c r="K133" s="29">
        <v>689.59961999999996</v>
      </c>
      <c r="L133" s="29">
        <v>774.47913000000005</v>
      </c>
      <c r="M133" s="29">
        <v>681.58618000000001</v>
      </c>
      <c r="N133" s="29">
        <v>672.33236999999997</v>
      </c>
      <c r="O133" s="29">
        <v>723.95258999999999</v>
      </c>
      <c r="P133" s="29">
        <v>873.99661000000003</v>
      </c>
      <c r="Q133" s="14">
        <v>0.20725669342518693</v>
      </c>
      <c r="R133" s="15" t="s">
        <v>3</v>
      </c>
    </row>
    <row r="134" spans="1:18">
      <c r="A134" s="29">
        <v>460.87700000000001</v>
      </c>
      <c r="B134" s="29">
        <v>385.96044000000001</v>
      </c>
      <c r="C134" s="29">
        <v>443.18113</v>
      </c>
      <c r="D134" s="29">
        <v>502.98599000000002</v>
      </c>
      <c r="E134" s="29">
        <v>515.75044000000003</v>
      </c>
      <c r="F134" s="29">
        <v>610.57281999999998</v>
      </c>
      <c r="G134" s="29">
        <v>544.81121999999993</v>
      </c>
      <c r="H134" s="29">
        <v>572.75606999999991</v>
      </c>
      <c r="I134" s="29">
        <v>652.39354000000003</v>
      </c>
      <c r="J134" s="29">
        <v>689.47348999999997</v>
      </c>
      <c r="K134" s="29">
        <v>785.47557999999992</v>
      </c>
      <c r="L134" s="29">
        <v>868.66791000000001</v>
      </c>
      <c r="M134" s="29">
        <v>659.62394999999992</v>
      </c>
      <c r="N134" s="29">
        <v>633.09670999999992</v>
      </c>
      <c r="O134" s="29">
        <v>846.40768999999989</v>
      </c>
      <c r="P134" s="29">
        <v>856.74098000000004</v>
      </c>
      <c r="Q134" s="14">
        <v>1.2208407511042463E-2</v>
      </c>
      <c r="R134" s="15" t="s">
        <v>4</v>
      </c>
    </row>
    <row r="135" spans="1:18">
      <c r="A135" s="29">
        <v>551.20627000000002</v>
      </c>
      <c r="B135" s="29">
        <v>428.15601000000004</v>
      </c>
      <c r="C135" s="29">
        <v>503.05588</v>
      </c>
      <c r="D135" s="29">
        <v>487.02868000000001</v>
      </c>
      <c r="E135" s="29">
        <v>489.40481</v>
      </c>
      <c r="F135" s="29">
        <v>508.03859</v>
      </c>
      <c r="G135" s="29">
        <v>535.85113999999999</v>
      </c>
      <c r="H135" s="29">
        <v>602.5545699999999</v>
      </c>
      <c r="I135" s="29">
        <v>544.80487000000005</v>
      </c>
      <c r="J135" s="29">
        <v>734.72162000000003</v>
      </c>
      <c r="K135" s="29">
        <v>852.59694999999999</v>
      </c>
      <c r="L135" s="29">
        <v>847.48686999999995</v>
      </c>
      <c r="M135" s="29">
        <v>815.10468000000003</v>
      </c>
      <c r="N135" s="29">
        <v>547.16051000000004</v>
      </c>
      <c r="O135" s="29">
        <v>781.27836000000002</v>
      </c>
      <c r="P135" s="29">
        <v>852.48896999999999</v>
      </c>
      <c r="Q135" s="14">
        <v>9.1146272117405003E-2</v>
      </c>
      <c r="R135" s="15" t="s">
        <v>5</v>
      </c>
    </row>
    <row r="136" spans="1:18">
      <c r="A136" s="29">
        <v>491.54932000000002</v>
      </c>
      <c r="B136" s="29">
        <v>477.06417999999996</v>
      </c>
      <c r="C136" s="29">
        <v>479.49796000000003</v>
      </c>
      <c r="D136" s="29">
        <v>447.59316999999999</v>
      </c>
      <c r="E136" s="29">
        <v>544.58119999999997</v>
      </c>
      <c r="F136" s="29">
        <v>535.49104</v>
      </c>
      <c r="G136" s="29">
        <v>595.77055000000007</v>
      </c>
      <c r="H136" s="29">
        <v>644.50989000000004</v>
      </c>
      <c r="I136" s="29">
        <v>627.66931999999997</v>
      </c>
      <c r="J136" s="29">
        <v>675.00554</v>
      </c>
      <c r="K136" s="29">
        <v>775.23428999999999</v>
      </c>
      <c r="L136" s="29">
        <v>804.32272999999998</v>
      </c>
      <c r="M136" s="29">
        <v>759.11023</v>
      </c>
      <c r="N136" s="29">
        <v>803.07765000000006</v>
      </c>
      <c r="O136" s="29">
        <v>834.07681000000002</v>
      </c>
      <c r="P136" s="29">
        <v>0</v>
      </c>
      <c r="Q136" s="14">
        <v>-1</v>
      </c>
      <c r="R136" s="15" t="s">
        <v>32</v>
      </c>
    </row>
    <row r="137" spans="1:18">
      <c r="A137" s="38">
        <v>1984.2393700000002</v>
      </c>
      <c r="B137" s="38">
        <v>1675.3206299999997</v>
      </c>
      <c r="C137" s="38">
        <v>1893.4557800000002</v>
      </c>
      <c r="D137" s="38">
        <v>1927.2715499999999</v>
      </c>
      <c r="E137" s="38">
        <v>2032.4827500000001</v>
      </c>
      <c r="F137" s="38">
        <v>2189.4308999999998</v>
      </c>
      <c r="G137" s="38">
        <v>2164.5965000000001</v>
      </c>
      <c r="H137" s="38">
        <v>2307.9245999999994</v>
      </c>
      <c r="I137" s="38">
        <v>2397.0386800000001</v>
      </c>
      <c r="J137" s="38">
        <v>2679.1240899999998</v>
      </c>
      <c r="K137" s="38">
        <v>3102.9064399999997</v>
      </c>
      <c r="L137" s="38">
        <v>3294.9566399999999</v>
      </c>
      <c r="M137" s="38">
        <v>2915.4250400000001</v>
      </c>
      <c r="N137" s="38">
        <v>2655.6672400000002</v>
      </c>
      <c r="O137" s="38">
        <v>3185.7154500000001</v>
      </c>
      <c r="P137" s="38">
        <v>3444.3020799999999</v>
      </c>
      <c r="Q137" s="14"/>
      <c r="R137" s="15" t="s">
        <v>6</v>
      </c>
    </row>
    <row r="138" spans="1:18">
      <c r="A138" s="193" t="s">
        <v>36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7"/>
      <c r="P138" s="23"/>
      <c r="Q138" s="14"/>
      <c r="R138" s="15"/>
    </row>
    <row r="139" spans="1:18">
      <c r="A139" s="173" t="s">
        <v>37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98"/>
      <c r="P139" s="24"/>
      <c r="Q139" s="14"/>
      <c r="R139" s="15"/>
    </row>
    <row r="140" spans="1:18">
      <c r="A140" s="29">
        <v>287.66462999999999</v>
      </c>
      <c r="B140" s="29">
        <v>236.92599999999999</v>
      </c>
      <c r="C140" s="29">
        <v>303.58686999999998</v>
      </c>
      <c r="D140" s="29">
        <v>285.45934</v>
      </c>
      <c r="E140" s="29">
        <v>240.80506</v>
      </c>
      <c r="F140" s="29">
        <v>268.19941999999998</v>
      </c>
      <c r="G140" s="29">
        <v>229.54924</v>
      </c>
      <c r="H140" s="29">
        <v>218.97395</v>
      </c>
      <c r="I140" s="29">
        <v>268.53559000000001</v>
      </c>
      <c r="J140" s="29">
        <v>266.61801000000003</v>
      </c>
      <c r="K140" s="29">
        <v>322.24038000000002</v>
      </c>
      <c r="L140" s="29">
        <v>349.10847999999999</v>
      </c>
      <c r="M140" s="29">
        <v>316.49252000000001</v>
      </c>
      <c r="N140" s="29">
        <v>348.23329999999999</v>
      </c>
      <c r="O140" s="29">
        <v>367.58172999999999</v>
      </c>
      <c r="P140" s="29">
        <v>439.827</v>
      </c>
      <c r="Q140" s="14">
        <v>0.1965420588232174</v>
      </c>
      <c r="R140" s="15" t="s">
        <v>3</v>
      </c>
    </row>
    <row r="141" spans="1:18">
      <c r="A141" s="29">
        <v>277.45699999999999</v>
      </c>
      <c r="B141" s="29">
        <v>237.48266000000001</v>
      </c>
      <c r="C141" s="29">
        <v>277.58253000000002</v>
      </c>
      <c r="D141" s="29">
        <v>257.29275000000001</v>
      </c>
      <c r="E141" s="29">
        <v>251.00401000000002</v>
      </c>
      <c r="F141" s="29">
        <v>314.13034999999996</v>
      </c>
      <c r="G141" s="29">
        <v>271.17121000000003</v>
      </c>
      <c r="H141" s="29">
        <v>294.24196000000001</v>
      </c>
      <c r="I141" s="29">
        <v>320.46446999999995</v>
      </c>
      <c r="J141" s="29">
        <v>348.44378</v>
      </c>
      <c r="K141" s="29">
        <v>387.34398999999996</v>
      </c>
      <c r="L141" s="29">
        <v>408.88630000000001</v>
      </c>
      <c r="M141" s="29">
        <v>403.06858</v>
      </c>
      <c r="N141" s="29">
        <v>317.17021</v>
      </c>
      <c r="O141" s="29">
        <v>454.64249000000001</v>
      </c>
      <c r="P141" s="29">
        <v>422.01377000000002</v>
      </c>
      <c r="Q141" s="14">
        <v>-7.176786314011252E-2</v>
      </c>
      <c r="R141" s="15" t="s">
        <v>4</v>
      </c>
    </row>
    <row r="142" spans="1:18">
      <c r="A142" s="29">
        <v>351.95832999999999</v>
      </c>
      <c r="B142" s="29">
        <v>256.49164000000002</v>
      </c>
      <c r="C142" s="29">
        <v>329.12954999999999</v>
      </c>
      <c r="D142" s="29">
        <v>265.83677</v>
      </c>
      <c r="E142" s="29">
        <v>220.79606000000001</v>
      </c>
      <c r="F142" s="29">
        <v>218.01963000000001</v>
      </c>
      <c r="G142" s="29">
        <v>234.30578</v>
      </c>
      <c r="H142" s="29">
        <v>281.97684000000004</v>
      </c>
      <c r="I142" s="29">
        <v>246.72976</v>
      </c>
      <c r="J142" s="29">
        <v>363.14678999999995</v>
      </c>
      <c r="K142" s="29">
        <v>430.19808</v>
      </c>
      <c r="L142" s="29">
        <v>388.09008</v>
      </c>
      <c r="M142" s="29">
        <v>428.27406999999999</v>
      </c>
      <c r="N142" s="29">
        <v>268.13253000000003</v>
      </c>
      <c r="O142" s="29">
        <v>402.63330999999999</v>
      </c>
      <c r="P142" s="29">
        <v>418.46564000000001</v>
      </c>
      <c r="Q142" s="14">
        <v>3.932195773866809E-2</v>
      </c>
      <c r="R142" s="15" t="s">
        <v>5</v>
      </c>
    </row>
    <row r="143" spans="1:18">
      <c r="A143" s="29">
        <v>319.49340999999998</v>
      </c>
      <c r="B143" s="29">
        <v>300.70342999999997</v>
      </c>
      <c r="C143" s="29">
        <v>304.41239000000002</v>
      </c>
      <c r="D143" s="29">
        <v>264.84357</v>
      </c>
      <c r="E143" s="29">
        <v>299.98689000000002</v>
      </c>
      <c r="F143" s="29">
        <v>261.13047</v>
      </c>
      <c r="G143" s="29">
        <v>277.09404999999998</v>
      </c>
      <c r="H143" s="29">
        <v>303.83073999999999</v>
      </c>
      <c r="I143" s="29">
        <v>289.27328</v>
      </c>
      <c r="J143" s="29">
        <v>328.89971999999995</v>
      </c>
      <c r="K143" s="29">
        <v>355.07054999999997</v>
      </c>
      <c r="L143" s="29">
        <v>348.04651000000001</v>
      </c>
      <c r="M143" s="29">
        <v>376.96834000000001</v>
      </c>
      <c r="N143" s="29">
        <v>412.22942</v>
      </c>
      <c r="O143" s="29">
        <v>422.58852000000002</v>
      </c>
      <c r="P143" s="29">
        <v>0</v>
      </c>
      <c r="Q143" s="14">
        <v>-1</v>
      </c>
      <c r="R143" s="15" t="s">
        <v>32</v>
      </c>
    </row>
    <row r="144" spans="1:18">
      <c r="A144" s="31">
        <v>1236.5733700000001</v>
      </c>
      <c r="B144" s="31">
        <v>1031.60373</v>
      </c>
      <c r="C144" s="31">
        <v>1214.7113400000001</v>
      </c>
      <c r="D144" s="31">
        <v>1073.4324299999998</v>
      </c>
      <c r="E144" s="31">
        <v>1012.59202</v>
      </c>
      <c r="F144" s="31">
        <v>1061.4798699999999</v>
      </c>
      <c r="G144" s="31">
        <v>1012.1202800000001</v>
      </c>
      <c r="H144" s="31">
        <v>1099.02349</v>
      </c>
      <c r="I144" s="31">
        <v>1125.0030999999999</v>
      </c>
      <c r="J144" s="31">
        <v>1307.1082999999999</v>
      </c>
      <c r="K144" s="31">
        <v>1494.8530000000001</v>
      </c>
      <c r="L144" s="31">
        <v>1494.1313700000001</v>
      </c>
      <c r="M144" s="31">
        <v>1524.8035100000002</v>
      </c>
      <c r="N144" s="31">
        <v>1345.7654600000001</v>
      </c>
      <c r="O144" s="31">
        <v>1647.44605</v>
      </c>
      <c r="P144" s="31">
        <v>1707.0752133333335</v>
      </c>
      <c r="Q144" s="14"/>
      <c r="R144" s="15" t="s">
        <v>6</v>
      </c>
    </row>
    <row r="145" spans="1:19">
      <c r="A145" s="34">
        <v>0.63289054249903665</v>
      </c>
      <c r="B145" s="34">
        <v>0.62501515728980295</v>
      </c>
      <c r="C145" s="34">
        <v>0.65043287678908335</v>
      </c>
      <c r="D145" s="34">
        <v>0.56468685164601629</v>
      </c>
      <c r="E145" s="34">
        <v>0.50259644780733503</v>
      </c>
      <c r="F145" s="34">
        <v>0.48744160158631522</v>
      </c>
      <c r="G145" s="34">
        <v>0.47000413252639878</v>
      </c>
      <c r="H145" s="34">
        <v>0.47855270796847638</v>
      </c>
      <c r="I145" s="34">
        <v>0.4721124688487412</v>
      </c>
      <c r="J145" s="34">
        <v>0.49089928971518842</v>
      </c>
      <c r="K145" s="34">
        <v>0.48379584125094272</v>
      </c>
      <c r="L145" s="34">
        <v>0.45556368929152452</v>
      </c>
      <c r="M145" s="34">
        <v>0.52615610598890716</v>
      </c>
      <c r="N145" s="34">
        <v>0.51143401108794451</v>
      </c>
      <c r="O145" s="34">
        <v>0.52006668107706311</v>
      </c>
      <c r="P145" s="34">
        <v>0.50077516697676272</v>
      </c>
      <c r="Q145" s="14"/>
      <c r="R145" s="19" t="s">
        <v>7</v>
      </c>
    </row>
    <row r="146" spans="1:19">
      <c r="A146" s="32"/>
      <c r="B146" s="32">
        <v>-0.16575614918830095</v>
      </c>
      <c r="C146" s="32">
        <v>0.17749801079141125</v>
      </c>
      <c r="D146" s="32">
        <v>-0.11630657041532211</v>
      </c>
      <c r="E146" s="32">
        <v>-5.6678378908302407E-2</v>
      </c>
      <c r="F146" s="32">
        <v>4.8279908427482754E-2</v>
      </c>
      <c r="G146" s="32">
        <v>-4.6500731097236736E-2</v>
      </c>
      <c r="H146" s="32">
        <v>8.5862532069804987E-2</v>
      </c>
      <c r="I146" s="32">
        <v>2.3638812306004287E-2</v>
      </c>
      <c r="J146" s="32">
        <v>0.16187084284478859</v>
      </c>
      <c r="K146" s="32">
        <v>0.14363362240144917</v>
      </c>
      <c r="L146" s="32">
        <v>-4.8274311922313906E-4</v>
      </c>
      <c r="M146" s="32">
        <v>2.0528409091631783E-2</v>
      </c>
      <c r="N146" s="32">
        <v>-0.11741712871581733</v>
      </c>
      <c r="O146" s="32">
        <v>0.22417025772083643</v>
      </c>
      <c r="P146" s="32">
        <v>3.6194911107003236E-2</v>
      </c>
      <c r="Q146" s="14"/>
      <c r="R146" s="25" t="s">
        <v>33</v>
      </c>
    </row>
    <row r="147" spans="1:19">
      <c r="A147" s="177" t="s">
        <v>38</v>
      </c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26"/>
      <c r="P147" s="26"/>
      <c r="Q147" s="14"/>
      <c r="R147" s="15"/>
    </row>
    <row r="148" spans="1:19">
      <c r="A148" s="29">
        <v>178.60699</v>
      </c>
      <c r="B148" s="29">
        <v>140.74700000000001</v>
      </c>
      <c r="C148" s="29">
        <v>157.02786000000003</v>
      </c>
      <c r="D148" s="29">
        <v>195.69874000000004</v>
      </c>
      <c r="E148" s="29">
        <v>238.7972</v>
      </c>
      <c r="F148" s="29">
        <v>264.39260000000007</v>
      </c>
      <c r="G148" s="29">
        <v>257.05563999999998</v>
      </c>
      <c r="H148" s="29">
        <v>264.83333000000005</v>
      </c>
      <c r="I148" s="29">
        <v>300.6112399999999</v>
      </c>
      <c r="J148" s="29">
        <v>311.53098999999997</v>
      </c>
      <c r="K148" s="29">
        <v>363.77587</v>
      </c>
      <c r="L148" s="29">
        <v>421.02818000000002</v>
      </c>
      <c r="M148" s="29">
        <v>355.94801000000007</v>
      </c>
      <c r="N148" s="29">
        <v>316.9225100000001</v>
      </c>
      <c r="O148" s="29">
        <v>353.02735999999993</v>
      </c>
      <c r="P148" s="29">
        <v>429.24899000000005</v>
      </c>
      <c r="Q148" s="14">
        <v>0.21590856300769468</v>
      </c>
      <c r="R148" s="15" t="s">
        <v>3</v>
      </c>
    </row>
    <row r="149" spans="1:19">
      <c r="A149" s="29">
        <v>179.69200000000001</v>
      </c>
      <c r="B149" s="29">
        <v>142.95967000000002</v>
      </c>
      <c r="C149" s="29">
        <v>161.95362</v>
      </c>
      <c r="D149" s="29">
        <v>235.07938999999999</v>
      </c>
      <c r="E149" s="29">
        <v>258.40404000000001</v>
      </c>
      <c r="F149" s="29">
        <v>292.04059999999998</v>
      </c>
      <c r="G149" s="29">
        <v>269.59725999999995</v>
      </c>
      <c r="H149" s="29">
        <v>274.95305999999999</v>
      </c>
      <c r="I149" s="29">
        <v>327.91018000000003</v>
      </c>
      <c r="J149" s="29">
        <v>332.93291999999991</v>
      </c>
      <c r="K149" s="29">
        <v>395.72154000000012</v>
      </c>
      <c r="L149" s="29">
        <v>453.01293999999996</v>
      </c>
      <c r="M149" s="29">
        <v>255.59647000000007</v>
      </c>
      <c r="N149" s="29">
        <v>308.52928999999995</v>
      </c>
      <c r="O149" s="29">
        <v>382.45857000000007</v>
      </c>
      <c r="P149" s="29">
        <v>415.84136999999998</v>
      </c>
      <c r="Q149" s="14">
        <v>8.728474825390875E-2</v>
      </c>
      <c r="R149" s="15" t="s">
        <v>4</v>
      </c>
    </row>
    <row r="150" spans="1:19">
      <c r="A150" s="29">
        <v>194.54811999999998</v>
      </c>
      <c r="B150" s="29">
        <v>165.15082000000001</v>
      </c>
      <c r="C150" s="29">
        <v>169.36103000000003</v>
      </c>
      <c r="D150" s="29">
        <v>216.56138999999996</v>
      </c>
      <c r="E150" s="29">
        <v>263.84742999999997</v>
      </c>
      <c r="F150" s="29">
        <v>288.56342000000001</v>
      </c>
      <c r="G150" s="29">
        <v>298.82097999999996</v>
      </c>
      <c r="H150" s="29">
        <v>316.37653</v>
      </c>
      <c r="I150" s="29">
        <v>294.8023</v>
      </c>
      <c r="J150" s="29">
        <v>367.69689000000011</v>
      </c>
      <c r="K150" s="29">
        <v>418.78773000000001</v>
      </c>
      <c r="L150" s="29">
        <v>456.34235999999993</v>
      </c>
      <c r="M150" s="29">
        <v>380.58726999999993</v>
      </c>
      <c r="N150" s="29">
        <v>272.89254999999997</v>
      </c>
      <c r="O150" s="29">
        <v>371.22269999999997</v>
      </c>
      <c r="P150" s="29">
        <v>431.25238999999999</v>
      </c>
      <c r="Q150" s="14">
        <v>0.16170802593699141</v>
      </c>
      <c r="R150" s="15" t="s">
        <v>5</v>
      </c>
    </row>
    <row r="151" spans="1:19">
      <c r="A151" s="29">
        <v>164.42980999999997</v>
      </c>
      <c r="B151" s="29">
        <v>170.06472000000008</v>
      </c>
      <c r="C151" s="29">
        <v>164.48910999999998</v>
      </c>
      <c r="D151" s="29">
        <v>180.16203999999999</v>
      </c>
      <c r="E151" s="29">
        <v>241.08110999999997</v>
      </c>
      <c r="F151" s="29">
        <v>271.17897999999997</v>
      </c>
      <c r="G151" s="29">
        <v>315.83431000000002</v>
      </c>
      <c r="H151" s="29">
        <v>341.37042000000008</v>
      </c>
      <c r="I151" s="29">
        <v>334.58652000000006</v>
      </c>
      <c r="J151" s="29">
        <v>343.41208000000012</v>
      </c>
      <c r="K151" s="29">
        <v>416.7044600000001</v>
      </c>
      <c r="L151" s="29">
        <v>455.22716000000003</v>
      </c>
      <c r="M151" s="29">
        <v>381.07065999999998</v>
      </c>
      <c r="N151" s="29">
        <v>387.24717999999996</v>
      </c>
      <c r="O151" s="29">
        <v>413.60458999999992</v>
      </c>
      <c r="P151" s="29">
        <v>0</v>
      </c>
      <c r="Q151" s="14">
        <v>-1</v>
      </c>
      <c r="R151" s="15" t="s">
        <v>32</v>
      </c>
    </row>
    <row r="152" spans="1:19">
      <c r="A152" s="31">
        <v>717.27691999999979</v>
      </c>
      <c r="B152" s="31">
        <v>618.92221000000018</v>
      </c>
      <c r="C152" s="31">
        <v>652.83161999999993</v>
      </c>
      <c r="D152" s="31">
        <v>827.50156000000015</v>
      </c>
      <c r="E152" s="31">
        <v>1002.12978</v>
      </c>
      <c r="F152" s="31">
        <v>1116.1755999999998</v>
      </c>
      <c r="G152" s="31">
        <v>1141.3081899999997</v>
      </c>
      <c r="H152" s="31">
        <v>1197.5333400000004</v>
      </c>
      <c r="I152" s="31">
        <v>1257.9102400000002</v>
      </c>
      <c r="J152" s="31">
        <v>1355.5728800000002</v>
      </c>
      <c r="K152" s="31">
        <v>1594.9895999999999</v>
      </c>
      <c r="L152" s="31">
        <v>1785.6106399999999</v>
      </c>
      <c r="M152" s="31">
        <v>1373.2024099999994</v>
      </c>
      <c r="N152" s="31">
        <v>1285.5915299999997</v>
      </c>
      <c r="O152" s="31">
        <v>1520.3132199999995</v>
      </c>
      <c r="P152" s="31">
        <v>1701.7903333333329</v>
      </c>
      <c r="Q152" s="14"/>
      <c r="R152" s="15" t="s">
        <v>6</v>
      </c>
    </row>
    <row r="153" spans="1:19">
      <c r="A153" s="34">
        <v>0.3671094575009633</v>
      </c>
      <c r="B153" s="34">
        <v>0.37498484271019705</v>
      </c>
      <c r="C153" s="34">
        <v>0.3495671232109166</v>
      </c>
      <c r="D153" s="34">
        <v>0.43531314835398371</v>
      </c>
      <c r="E153" s="34">
        <v>0.49740355219266502</v>
      </c>
      <c r="F153" s="34">
        <v>0.51255839841368478</v>
      </c>
      <c r="G153" s="34">
        <v>0.52999586747360117</v>
      </c>
      <c r="H153" s="34">
        <v>0.52144729203152362</v>
      </c>
      <c r="I153" s="34">
        <v>0.52788753115125875</v>
      </c>
      <c r="J153" s="34">
        <v>0.50910071028481152</v>
      </c>
      <c r="K153" s="34">
        <v>0.51620415874905734</v>
      </c>
      <c r="L153" s="34">
        <v>0.54443631070847553</v>
      </c>
      <c r="M153" s="34">
        <v>0.47384389401109284</v>
      </c>
      <c r="N153" s="34">
        <v>0.48856598891205555</v>
      </c>
      <c r="O153" s="34">
        <v>0.47993331892293689</v>
      </c>
      <c r="P153" s="34">
        <v>0.49922483302323722</v>
      </c>
      <c r="Q153" s="14"/>
      <c r="R153" s="35" t="s">
        <v>39</v>
      </c>
    </row>
    <row r="154" spans="1:19">
      <c r="A154" s="36"/>
      <c r="B154" s="36">
        <v>-0.13712236830372238</v>
      </c>
      <c r="C154" s="36">
        <v>5.4787838361786578E-2</v>
      </c>
      <c r="D154" s="36">
        <v>0.2675574139622714</v>
      </c>
      <c r="E154" s="36">
        <v>0.21103068373671685</v>
      </c>
      <c r="F154" s="36">
        <v>0.11380344370167284</v>
      </c>
      <c r="G154" s="36">
        <v>2.2516698985356687E-2</v>
      </c>
      <c r="H154" s="36">
        <v>4.9263775107055707E-2</v>
      </c>
      <c r="I154" s="36">
        <v>5.041771947660334E-2</v>
      </c>
      <c r="J154" s="36">
        <v>7.7638798774704254E-2</v>
      </c>
      <c r="K154" s="36">
        <v>0.17661663458478127</v>
      </c>
      <c r="L154" s="36">
        <v>0.11951240309027722</v>
      </c>
      <c r="M154" s="36">
        <v>-0.23096201420484397</v>
      </c>
      <c r="N154" s="36">
        <v>-6.380041235144629E-2</v>
      </c>
      <c r="O154" s="36">
        <v>0.18257874645456007</v>
      </c>
      <c r="P154" s="36">
        <v>0.11936824000868285</v>
      </c>
      <c r="Q154" s="14"/>
      <c r="R154" s="25" t="s">
        <v>33</v>
      </c>
    </row>
    <row r="155" spans="1:19">
      <c r="A155" s="193" t="s">
        <v>40</v>
      </c>
      <c r="B155" s="19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23"/>
      <c r="P155" s="23"/>
      <c r="Q155" s="14"/>
      <c r="R155" s="10"/>
    </row>
    <row r="156" spans="1:19">
      <c r="A156" s="173" t="s">
        <v>41</v>
      </c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24"/>
      <c r="P156" s="24"/>
      <c r="Q156" s="14"/>
      <c r="R156" s="10"/>
    </row>
    <row r="157" spans="1:19">
      <c r="A157" s="29">
        <v>0</v>
      </c>
      <c r="B157" s="29">
        <v>0</v>
      </c>
      <c r="C157" s="29">
        <v>87.215620000000001</v>
      </c>
      <c r="D157" s="29">
        <v>113.90151</v>
      </c>
      <c r="E157" s="29">
        <v>125.44253999999999</v>
      </c>
      <c r="F157" s="29">
        <v>162.11577</v>
      </c>
      <c r="G157" s="29">
        <v>145.50432000000001</v>
      </c>
      <c r="H157" s="29">
        <v>171.68501000000001</v>
      </c>
      <c r="I157" s="29">
        <v>200.30248</v>
      </c>
      <c r="J157" s="29">
        <v>190.18710000000002</v>
      </c>
      <c r="K157" s="29">
        <v>212.29371</v>
      </c>
      <c r="L157" s="29">
        <v>251.81779999999998</v>
      </c>
      <c r="M157" s="29">
        <v>225.58857</v>
      </c>
      <c r="N157" s="29">
        <v>184.03208999999998</v>
      </c>
      <c r="O157" s="29">
        <v>189.60675000000001</v>
      </c>
      <c r="P157" s="29">
        <v>239.00585999999998</v>
      </c>
      <c r="Q157" s="14">
        <v>0.26053455375401979</v>
      </c>
      <c r="R157" s="15" t="s">
        <v>3</v>
      </c>
    </row>
    <row r="158" spans="1:19">
      <c r="A158" s="29">
        <v>0</v>
      </c>
      <c r="B158" s="29">
        <v>80.072059999999993</v>
      </c>
      <c r="C158" s="29">
        <v>102.38611</v>
      </c>
      <c r="D158" s="29">
        <v>137.24556000000001</v>
      </c>
      <c r="E158" s="29">
        <v>165.59064999999998</v>
      </c>
      <c r="F158" s="29">
        <v>210.03479000000002</v>
      </c>
      <c r="G158" s="29">
        <v>181.53485000000001</v>
      </c>
      <c r="H158" s="29">
        <v>190.28448999999998</v>
      </c>
      <c r="I158" s="29">
        <v>216.57662999999999</v>
      </c>
      <c r="J158" s="29">
        <v>207.36080999999999</v>
      </c>
      <c r="K158" s="29">
        <v>217.3929</v>
      </c>
      <c r="L158" s="29">
        <v>269.93847999999997</v>
      </c>
      <c r="M158" s="29">
        <v>150.95482000000001</v>
      </c>
      <c r="N158" s="29">
        <v>195.56332</v>
      </c>
      <c r="O158" s="29">
        <v>214.21192000000002</v>
      </c>
      <c r="P158" s="29">
        <v>241.83543</v>
      </c>
      <c r="Q158" s="14">
        <v>0.12895412169406817</v>
      </c>
      <c r="R158" s="15" t="s">
        <v>4</v>
      </c>
    </row>
    <row r="159" spans="1:19">
      <c r="A159" s="29">
        <v>0</v>
      </c>
      <c r="B159" s="29">
        <v>93.269210000000001</v>
      </c>
      <c r="C159" s="29">
        <v>107.87895</v>
      </c>
      <c r="D159" s="29">
        <v>120.81550999999999</v>
      </c>
      <c r="E159" s="29">
        <v>159.71359000000001</v>
      </c>
      <c r="F159" s="29">
        <v>195.48948999999999</v>
      </c>
      <c r="G159" s="29">
        <v>214.09920000000002</v>
      </c>
      <c r="H159" s="29">
        <v>218.64497</v>
      </c>
      <c r="I159" s="29">
        <v>205.35085000000001</v>
      </c>
      <c r="J159" s="29">
        <v>220.59482</v>
      </c>
      <c r="K159" s="29">
        <v>220.83517000000001</v>
      </c>
      <c r="L159" s="29">
        <v>258.76467000000002</v>
      </c>
      <c r="M159" s="29">
        <v>234.88273999999998</v>
      </c>
      <c r="N159" s="29">
        <v>171.37539000000001</v>
      </c>
      <c r="O159" s="29">
        <v>209.24035999999998</v>
      </c>
      <c r="P159" s="29">
        <v>236.55549999999999</v>
      </c>
      <c r="Q159" s="14">
        <v>0.13054431754944407</v>
      </c>
      <c r="R159" s="15" t="s">
        <v>5</v>
      </c>
    </row>
    <row r="160" spans="1:19">
      <c r="A160" s="29">
        <v>0</v>
      </c>
      <c r="B160" s="29">
        <v>96.404390000000006</v>
      </c>
      <c r="C160" s="29">
        <v>106.73747999999999</v>
      </c>
      <c r="D160" s="29">
        <v>124.24603999999999</v>
      </c>
      <c r="E160" s="29">
        <v>182.67348999999999</v>
      </c>
      <c r="F160" s="29">
        <v>183.26961</v>
      </c>
      <c r="G160" s="29">
        <v>191.93034</v>
      </c>
      <c r="H160" s="29">
        <v>204.36284000000001</v>
      </c>
      <c r="I160" s="29">
        <v>210.76170000000002</v>
      </c>
      <c r="J160" s="29">
        <v>218.41362000000001</v>
      </c>
      <c r="K160" s="29">
        <v>259.87841000000003</v>
      </c>
      <c r="L160" s="29">
        <v>275.20885999999996</v>
      </c>
      <c r="M160" s="29">
        <v>251.68197000000001</v>
      </c>
      <c r="N160" s="29">
        <v>223.69931</v>
      </c>
      <c r="O160" s="29">
        <v>231.93017</v>
      </c>
      <c r="P160" s="29">
        <v>0</v>
      </c>
      <c r="Q160" s="14">
        <v>-1</v>
      </c>
      <c r="R160" s="15" t="s">
        <v>32</v>
      </c>
      <c r="S160" s="135"/>
    </row>
    <row r="161" spans="1:19">
      <c r="A161" s="31">
        <v>0</v>
      </c>
      <c r="B161" s="31">
        <v>269.74566000000004</v>
      </c>
      <c r="C161" s="31">
        <v>404.21816000000001</v>
      </c>
      <c r="D161" s="31">
        <v>496.20862</v>
      </c>
      <c r="E161" s="31">
        <v>633.42026999999996</v>
      </c>
      <c r="F161" s="31">
        <v>750.90966000000003</v>
      </c>
      <c r="G161" s="31">
        <v>733.06871000000001</v>
      </c>
      <c r="H161" s="31">
        <v>784.97730999999999</v>
      </c>
      <c r="I161" s="31">
        <v>832.99166000000002</v>
      </c>
      <c r="J161" s="31">
        <v>836.55635000000007</v>
      </c>
      <c r="K161" s="31">
        <v>910.40019000000007</v>
      </c>
      <c r="L161" s="31">
        <v>1055.7298099999998</v>
      </c>
      <c r="M161" s="31">
        <v>863.10810000000004</v>
      </c>
      <c r="N161" s="31">
        <v>774.67011000000002</v>
      </c>
      <c r="O161" s="31">
        <v>844.98919999999998</v>
      </c>
      <c r="P161" s="31">
        <v>956.52905333333331</v>
      </c>
      <c r="Q161" s="14"/>
      <c r="R161" s="15" t="s">
        <v>6</v>
      </c>
    </row>
    <row r="162" spans="1:19">
      <c r="A162" s="34">
        <v>0</v>
      </c>
      <c r="B162" s="34">
        <v>0.16101136413511488</v>
      </c>
      <c r="C162" s="34">
        <v>0.21348170063945193</v>
      </c>
      <c r="D162" s="34">
        <v>0.25746689406586221</v>
      </c>
      <c r="E162" s="34">
        <v>0.31164853428645334</v>
      </c>
      <c r="F162" s="34">
        <v>0.34297024857007363</v>
      </c>
      <c r="G162" s="34">
        <v>0.33866298407116524</v>
      </c>
      <c r="H162" s="34">
        <v>0.34012259759265973</v>
      </c>
      <c r="I162" s="34">
        <v>0.34750864345668381</v>
      </c>
      <c r="J162" s="34">
        <v>0.31224994509306214</v>
      </c>
      <c r="K162" s="34">
        <v>0.29340239791438899</v>
      </c>
      <c r="L162" s="34">
        <v>0.32040780057123902</v>
      </c>
      <c r="M162" s="34">
        <v>0.29604880528843919</v>
      </c>
      <c r="N162" s="34">
        <v>0.29170450963577799</v>
      </c>
      <c r="O162" s="34">
        <v>0.2652431496981314</v>
      </c>
      <c r="P162" s="34">
        <v>0.27771346157109811</v>
      </c>
      <c r="Q162" s="14"/>
      <c r="R162" s="19" t="s">
        <v>7</v>
      </c>
    </row>
    <row r="163" spans="1:19">
      <c r="A163" s="32"/>
      <c r="B163" s="32"/>
      <c r="C163" s="32">
        <v>0.49851589827246867</v>
      </c>
      <c r="D163" s="32">
        <v>0.22757626723153646</v>
      </c>
      <c r="E163" s="32">
        <v>0.27652008544309448</v>
      </c>
      <c r="F163" s="32">
        <v>0.18548410204807642</v>
      </c>
      <c r="G163" s="32">
        <v>-2.3759116376262934E-2</v>
      </c>
      <c r="H163" s="32">
        <v>7.0810006336240905E-2</v>
      </c>
      <c r="I163" s="32">
        <v>6.1166545055932886E-2</v>
      </c>
      <c r="J163" s="32">
        <v>4.2793825810933939E-3</v>
      </c>
      <c r="K163" s="32">
        <v>8.8271208508548193E-2</v>
      </c>
      <c r="L163" s="32">
        <v>0.15963267758105348</v>
      </c>
      <c r="M163" s="32">
        <v>-0.18245360524583443</v>
      </c>
      <c r="N163" s="32">
        <v>-0.10246455803160692</v>
      </c>
      <c r="O163" s="32">
        <v>9.0772948500620343E-2</v>
      </c>
      <c r="P163" s="32">
        <v>0.13200151354991685</v>
      </c>
      <c r="Q163" s="14"/>
      <c r="R163" s="25" t="s">
        <v>33</v>
      </c>
    </row>
    <row r="164" spans="1:19">
      <c r="A164" s="173" t="s">
        <v>42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24"/>
      <c r="P164" s="24"/>
      <c r="Q164" s="14"/>
      <c r="R164" s="10"/>
    </row>
    <row r="165" spans="1:19">
      <c r="A165" s="29">
        <v>0</v>
      </c>
      <c r="B165" s="29">
        <v>0</v>
      </c>
      <c r="C165" s="29">
        <v>42.733419999999995</v>
      </c>
      <c r="D165" s="29">
        <v>41.455599999999997</v>
      </c>
      <c r="E165" s="29">
        <v>40.407559999999997</v>
      </c>
      <c r="F165" s="29">
        <v>52.373410000000007</v>
      </c>
      <c r="G165" s="29">
        <v>66.338740000000001</v>
      </c>
      <c r="H165" s="29">
        <v>52.959910000000001</v>
      </c>
      <c r="I165" s="29">
        <v>58.004510000000003</v>
      </c>
      <c r="J165" s="29">
        <v>57.162320000000001</v>
      </c>
      <c r="K165" s="29">
        <v>55.000980000000006</v>
      </c>
      <c r="L165" s="29">
        <v>52.569870000000002</v>
      </c>
      <c r="M165" s="29">
        <v>48.197929999999999</v>
      </c>
      <c r="N165" s="29">
        <v>39.79336</v>
      </c>
      <c r="O165" s="29">
        <v>42.234900000000003</v>
      </c>
      <c r="P165" s="29">
        <v>45.17042</v>
      </c>
      <c r="Q165" s="14">
        <v>6.9504604012321503E-2</v>
      </c>
      <c r="R165" s="15" t="s">
        <v>3</v>
      </c>
    </row>
    <row r="166" spans="1:19">
      <c r="A166" s="29">
        <v>0</v>
      </c>
      <c r="B166" s="29">
        <v>42.631629999999994</v>
      </c>
      <c r="C166" s="29">
        <v>33.937069999999999</v>
      </c>
      <c r="D166" s="29">
        <v>43.002609999999997</v>
      </c>
      <c r="E166" s="29">
        <v>51.25573</v>
      </c>
      <c r="F166" s="29">
        <v>48.042749999999998</v>
      </c>
      <c r="G166" s="29">
        <v>52.312470000000005</v>
      </c>
      <c r="H166" s="29">
        <v>48.614599999999996</v>
      </c>
      <c r="I166" s="29">
        <v>54.872970000000002</v>
      </c>
      <c r="J166" s="29">
        <v>53.985199999999999</v>
      </c>
      <c r="K166" s="29">
        <v>59.743739999999995</v>
      </c>
      <c r="L166" s="29">
        <v>57.407899999999998</v>
      </c>
      <c r="M166" s="29">
        <v>39.89387</v>
      </c>
      <c r="N166" s="29">
        <v>41.311169999999997</v>
      </c>
      <c r="O166" s="29">
        <v>40.656179999999999</v>
      </c>
      <c r="P166" s="29">
        <v>50.717769999999994</v>
      </c>
      <c r="Q166" s="14">
        <v>0.2474799649155428</v>
      </c>
      <c r="R166" s="15" t="s">
        <v>4</v>
      </c>
    </row>
    <row r="167" spans="1:19">
      <c r="A167" s="29">
        <v>0</v>
      </c>
      <c r="B167" s="29">
        <v>38.35942</v>
      </c>
      <c r="C167" s="29">
        <v>38.232610000000001</v>
      </c>
      <c r="D167" s="29">
        <v>44.74042</v>
      </c>
      <c r="E167" s="29">
        <v>50.013870000000004</v>
      </c>
      <c r="F167" s="29">
        <v>52.036799999999999</v>
      </c>
      <c r="G167" s="29">
        <v>51.563410000000005</v>
      </c>
      <c r="H167" s="29">
        <v>51.617410000000007</v>
      </c>
      <c r="I167" s="29">
        <v>53.414239999999999</v>
      </c>
      <c r="J167" s="29">
        <v>52.933810000000001</v>
      </c>
      <c r="K167" s="29">
        <v>63.556809999999999</v>
      </c>
      <c r="L167" s="29">
        <v>51.62303</v>
      </c>
      <c r="M167" s="29">
        <v>42.57611</v>
      </c>
      <c r="N167" s="29">
        <v>36.526739999999997</v>
      </c>
      <c r="O167" s="29">
        <v>43.457809999999995</v>
      </c>
      <c r="P167" s="29">
        <v>46.161010000000005</v>
      </c>
      <c r="Q167" s="14">
        <v>6.2202858358486379E-2</v>
      </c>
      <c r="R167" s="15" t="s">
        <v>5</v>
      </c>
    </row>
    <row r="168" spans="1:19">
      <c r="A168" s="29">
        <v>0</v>
      </c>
      <c r="B168" s="29">
        <v>40.922959999999996</v>
      </c>
      <c r="C168" s="29">
        <v>33.147910000000003</v>
      </c>
      <c r="D168" s="29">
        <v>52.497579999999999</v>
      </c>
      <c r="E168" s="29">
        <v>38.015080000000005</v>
      </c>
      <c r="F168" s="29">
        <v>44.391660000000002</v>
      </c>
      <c r="G168" s="29">
        <v>49.839829999999999</v>
      </c>
      <c r="H168" s="29">
        <v>58.655149999999999</v>
      </c>
      <c r="I168" s="29">
        <v>51.60866</v>
      </c>
      <c r="J168" s="29">
        <v>66.116950000000003</v>
      </c>
      <c r="K168" s="29">
        <v>67.060419999999993</v>
      </c>
      <c r="L168" s="29">
        <v>59.117599999999996</v>
      </c>
      <c r="M168" s="29">
        <v>41.959530000000001</v>
      </c>
      <c r="N168" s="29">
        <v>44.575300000000006</v>
      </c>
      <c r="O168" s="29">
        <v>46.874279999999999</v>
      </c>
      <c r="P168" s="29">
        <v>0</v>
      </c>
      <c r="Q168" s="14">
        <v>-1</v>
      </c>
      <c r="R168" s="15" t="s">
        <v>32</v>
      </c>
      <c r="S168" s="135"/>
    </row>
    <row r="169" spans="1:19">
      <c r="A169" s="31">
        <v>0</v>
      </c>
      <c r="B169" s="31">
        <v>121.91400999999999</v>
      </c>
      <c r="C169" s="31">
        <v>148.05100999999999</v>
      </c>
      <c r="D169" s="31">
        <v>181.69620999999998</v>
      </c>
      <c r="E169" s="31">
        <v>179.69224</v>
      </c>
      <c r="F169" s="31">
        <v>196.84462000000002</v>
      </c>
      <c r="G169" s="31">
        <v>220.05445000000003</v>
      </c>
      <c r="H169" s="31">
        <v>211.84707</v>
      </c>
      <c r="I169" s="31">
        <v>217.90037999999998</v>
      </c>
      <c r="J169" s="31">
        <v>230.19828000000001</v>
      </c>
      <c r="K169" s="31">
        <v>245.36195000000001</v>
      </c>
      <c r="L169" s="31">
        <v>220.71839999999997</v>
      </c>
      <c r="M169" s="31">
        <v>172.62744000000001</v>
      </c>
      <c r="N169" s="31">
        <v>162.20657</v>
      </c>
      <c r="O169" s="31">
        <v>173.22316999999998</v>
      </c>
      <c r="P169" s="31">
        <v>189.39893333333336</v>
      </c>
      <c r="Q169" s="14"/>
      <c r="R169" s="15" t="s">
        <v>6</v>
      </c>
    </row>
    <row r="170" spans="1:19">
      <c r="A170" s="34">
        <v>0</v>
      </c>
      <c r="B170" s="34">
        <v>7.2770553777517802E-2</v>
      </c>
      <c r="C170" s="34">
        <v>7.8190899182234916E-2</v>
      </c>
      <c r="D170" s="34">
        <v>9.427639296600418E-2</v>
      </c>
      <c r="E170" s="34">
        <v>8.8410216519672791E-2</v>
      </c>
      <c r="F170" s="34">
        <v>8.9906751567268017E-2</v>
      </c>
      <c r="G170" s="34">
        <v>0.10166072522061272</v>
      </c>
      <c r="H170" s="34">
        <v>9.1791157302105991E-2</v>
      </c>
      <c r="I170" s="34">
        <v>9.0903989918093425E-2</v>
      </c>
      <c r="J170" s="34">
        <v>8.5922962978545736E-2</v>
      </c>
      <c r="K170" s="34">
        <v>7.9074878583835106E-2</v>
      </c>
      <c r="L170" s="34">
        <v>6.6986738860393621E-2</v>
      </c>
      <c r="M170" s="34">
        <v>5.9211757336076115E-2</v>
      </c>
      <c r="N170" s="34">
        <v>6.1079403155946593E-2</v>
      </c>
      <c r="O170" s="34">
        <v>5.4374966226189467E-2</v>
      </c>
      <c r="P170" s="34">
        <v>5.4989059883311209E-2</v>
      </c>
      <c r="Q170" s="14"/>
      <c r="R170" s="19" t="s">
        <v>7</v>
      </c>
    </row>
    <row r="171" spans="1:19">
      <c r="A171" s="32"/>
      <c r="B171" s="32"/>
      <c r="C171" s="32">
        <v>0.21438881388611541</v>
      </c>
      <c r="D171" s="32">
        <v>0.22725410654071188</v>
      </c>
      <c r="E171" s="32">
        <v>-1.1029233906419855E-2</v>
      </c>
      <c r="F171" s="32">
        <v>9.545420547932415E-2</v>
      </c>
      <c r="G171" s="32">
        <v>0.11790939472971118</v>
      </c>
      <c r="H171" s="32">
        <v>-3.7297041709449807E-2</v>
      </c>
      <c r="I171" s="32">
        <v>2.8573961395831349E-2</v>
      </c>
      <c r="J171" s="32">
        <v>5.6438176014195207E-2</v>
      </c>
      <c r="K171" s="32">
        <v>6.5872212424871179E-2</v>
      </c>
      <c r="L171" s="32">
        <v>-0.10043753727910965</v>
      </c>
      <c r="M171" s="32">
        <v>-0.21788378313724621</v>
      </c>
      <c r="N171" s="32">
        <v>-6.0366243049193136E-2</v>
      </c>
      <c r="O171" s="32">
        <v>6.7917101015082082E-2</v>
      </c>
      <c r="P171" s="32">
        <v>9.3381060589835529E-2</v>
      </c>
      <c r="Q171" s="14"/>
      <c r="R171" s="25" t="s">
        <v>33</v>
      </c>
    </row>
    <row r="172" spans="1:19">
      <c r="A172" s="193" t="s">
        <v>43</v>
      </c>
      <c r="B172" s="19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23"/>
      <c r="P172" s="23"/>
      <c r="Q172" s="14"/>
      <c r="R172" s="10"/>
    </row>
    <row r="173" spans="1:19">
      <c r="A173" s="29">
        <v>116.8369</v>
      </c>
      <c r="B173" s="29">
        <v>124.538</v>
      </c>
      <c r="C173" s="29">
        <v>129.94905</v>
      </c>
      <c r="D173" s="29">
        <v>155.35710999999998</v>
      </c>
      <c r="E173" s="29">
        <v>165.8501</v>
      </c>
      <c r="F173" s="29">
        <v>214.48918</v>
      </c>
      <c r="G173" s="29">
        <v>211.84306000000001</v>
      </c>
      <c r="H173" s="29">
        <v>224.64492000000001</v>
      </c>
      <c r="I173" s="29">
        <v>258.30698999999998</v>
      </c>
      <c r="J173" s="29">
        <v>247.34942000000001</v>
      </c>
      <c r="K173" s="29">
        <v>267.29469</v>
      </c>
      <c r="L173" s="29">
        <v>304.38767999999999</v>
      </c>
      <c r="M173" s="29">
        <v>273.78649999999999</v>
      </c>
      <c r="N173" s="29">
        <v>223.82545999999999</v>
      </c>
      <c r="O173" s="29">
        <v>231.84164999999999</v>
      </c>
      <c r="P173" s="29">
        <v>284.17628000000002</v>
      </c>
      <c r="Q173" s="14">
        <v>0.22573437516511818</v>
      </c>
      <c r="R173" s="15" t="s">
        <v>3</v>
      </c>
    </row>
    <row r="174" spans="1:19">
      <c r="A174" s="29">
        <v>118.315</v>
      </c>
      <c r="B174" s="29">
        <v>122.70369000000001</v>
      </c>
      <c r="C174" s="29">
        <v>136.32317999999998</v>
      </c>
      <c r="D174" s="29">
        <v>180.24817000000002</v>
      </c>
      <c r="E174" s="29">
        <v>216.84638000000001</v>
      </c>
      <c r="F174" s="29">
        <v>258.07754</v>
      </c>
      <c r="G174" s="29">
        <v>233.84732</v>
      </c>
      <c r="H174" s="29">
        <v>238.89909</v>
      </c>
      <c r="I174" s="29">
        <v>271.44959999999998</v>
      </c>
      <c r="J174" s="29">
        <v>261.34601000000004</v>
      </c>
      <c r="K174" s="29">
        <v>277.13664</v>
      </c>
      <c r="L174" s="29">
        <v>327.34638000000001</v>
      </c>
      <c r="M174" s="29">
        <v>190.84869</v>
      </c>
      <c r="N174" s="29">
        <v>236.87450000000001</v>
      </c>
      <c r="O174" s="29">
        <v>254.8681</v>
      </c>
      <c r="P174" s="29">
        <v>292.55319000000003</v>
      </c>
      <c r="Q174" s="14">
        <v>0.14786114857057453</v>
      </c>
      <c r="R174" s="15" t="s">
        <v>4</v>
      </c>
    </row>
    <row r="175" spans="1:19">
      <c r="A175" s="29">
        <v>148.99865</v>
      </c>
      <c r="B175" s="29">
        <v>131.62861999999998</v>
      </c>
      <c r="C175" s="29">
        <v>146.11156</v>
      </c>
      <c r="D175" s="29">
        <v>165.55592000000001</v>
      </c>
      <c r="E175" s="29">
        <v>209.72745999999998</v>
      </c>
      <c r="F175" s="29">
        <v>247.52629000000002</v>
      </c>
      <c r="G175" s="29">
        <v>265.66260999999997</v>
      </c>
      <c r="H175" s="29">
        <v>270.26238000000001</v>
      </c>
      <c r="I175" s="29">
        <v>258.76508999999999</v>
      </c>
      <c r="J175" s="29">
        <v>273.52863000000002</v>
      </c>
      <c r="K175" s="29">
        <v>284.39197999999999</v>
      </c>
      <c r="L175" s="29">
        <v>310.3877</v>
      </c>
      <c r="M175" s="29">
        <v>277.45884999999998</v>
      </c>
      <c r="N175" s="29">
        <v>207.90213</v>
      </c>
      <c r="O175" s="29">
        <v>252.69817</v>
      </c>
      <c r="P175" s="29">
        <v>282.71651000000003</v>
      </c>
      <c r="Q175" s="14">
        <v>0.11879128368836245</v>
      </c>
      <c r="R175" s="15" t="s">
        <v>5</v>
      </c>
    </row>
    <row r="176" spans="1:19">
      <c r="A176" s="29">
        <v>132.78629000000001</v>
      </c>
      <c r="B176" s="29">
        <v>137.32735</v>
      </c>
      <c r="C176" s="29">
        <v>139.88538</v>
      </c>
      <c r="D176" s="29">
        <v>176.74361999999999</v>
      </c>
      <c r="E176" s="29">
        <v>220.68857999999997</v>
      </c>
      <c r="F176" s="29">
        <v>227.66128</v>
      </c>
      <c r="G176" s="29">
        <v>241.77017000000001</v>
      </c>
      <c r="H176" s="29">
        <v>263.01799</v>
      </c>
      <c r="I176" s="29">
        <v>262.37036000000001</v>
      </c>
      <c r="J176" s="29">
        <v>284.53057000000001</v>
      </c>
      <c r="K176" s="29">
        <v>326.93883</v>
      </c>
      <c r="L176" s="29">
        <v>334.32646</v>
      </c>
      <c r="M176" s="29">
        <v>293.64150000000001</v>
      </c>
      <c r="N176" s="29">
        <v>268.27461</v>
      </c>
      <c r="O176" s="29">
        <v>278.80445000000003</v>
      </c>
      <c r="P176" s="29">
        <v>0</v>
      </c>
      <c r="Q176" s="14">
        <v>-1</v>
      </c>
      <c r="R176" s="15" t="s">
        <v>32</v>
      </c>
    </row>
    <row r="177" spans="1:18">
      <c r="A177" s="31">
        <v>516.93684000000007</v>
      </c>
      <c r="B177" s="31">
        <v>516.19766000000004</v>
      </c>
      <c r="C177" s="31">
        <v>552.26917000000003</v>
      </c>
      <c r="D177" s="31">
        <v>677.90481999999997</v>
      </c>
      <c r="E177" s="31">
        <v>813.11252000000002</v>
      </c>
      <c r="F177" s="31">
        <v>947.75429000000008</v>
      </c>
      <c r="G177" s="31">
        <v>953.12315999999998</v>
      </c>
      <c r="H177" s="31">
        <v>996.82438000000002</v>
      </c>
      <c r="I177" s="31">
        <v>1050.89204</v>
      </c>
      <c r="J177" s="31">
        <v>1066.7546299999999</v>
      </c>
      <c r="K177" s="31">
        <v>1155.76214</v>
      </c>
      <c r="L177" s="31">
        <v>1276.44822</v>
      </c>
      <c r="M177" s="31">
        <v>1035.7355399999999</v>
      </c>
      <c r="N177" s="31">
        <v>936.87670000000003</v>
      </c>
      <c r="O177" s="31">
        <v>1018.21237</v>
      </c>
      <c r="P177" s="31">
        <v>1145.9279733333335</v>
      </c>
      <c r="Q177" s="14"/>
      <c r="R177" s="15" t="s">
        <v>6</v>
      </c>
    </row>
    <row r="178" spans="1:18">
      <c r="A178" s="34">
        <v>0.26052141078120028</v>
      </c>
      <c r="B178" s="34">
        <v>0.30811872710001792</v>
      </c>
      <c r="C178" s="34">
        <v>0.29167259982168686</v>
      </c>
      <c r="D178" s="34">
        <v>0.35174328184318393</v>
      </c>
      <c r="E178" s="34">
        <v>0.40005875572621707</v>
      </c>
      <c r="F178" s="34">
        <v>0.43287700470473867</v>
      </c>
      <c r="G178" s="34">
        <v>0.44032370929177789</v>
      </c>
      <c r="H178" s="34">
        <v>0.43191375489476574</v>
      </c>
      <c r="I178" s="34">
        <v>0.43841263337477721</v>
      </c>
      <c r="J178" s="34">
        <v>0.39817290807160782</v>
      </c>
      <c r="K178" s="34">
        <v>0.3724772764982241</v>
      </c>
      <c r="L178" s="34">
        <v>0.38739454246657401</v>
      </c>
      <c r="M178" s="34">
        <v>0.35526056262451527</v>
      </c>
      <c r="N178" s="34">
        <v>0.3527839203227886</v>
      </c>
      <c r="O178" s="34">
        <v>0.31961811592432082</v>
      </c>
      <c r="P178" s="34">
        <v>0.33270251758328162</v>
      </c>
      <c r="Q178" s="14"/>
      <c r="R178" s="19" t="s">
        <v>7</v>
      </c>
    </row>
    <row r="179" spans="1:18">
      <c r="A179" s="32"/>
      <c r="B179" s="32">
        <v>-1.4299232378176541E-3</v>
      </c>
      <c r="C179" s="32">
        <v>6.9879259041972341E-2</v>
      </c>
      <c r="D179" s="32">
        <v>0.22748988505007439</v>
      </c>
      <c r="E179" s="32">
        <v>0.19944938582970995</v>
      </c>
      <c r="F179" s="32">
        <v>0.16558811565218567</v>
      </c>
      <c r="G179" s="32">
        <v>5.6648332343607333E-3</v>
      </c>
      <c r="H179" s="32">
        <v>4.585054884197759E-2</v>
      </c>
      <c r="I179" s="32">
        <v>5.4239905328158144E-2</v>
      </c>
      <c r="J179" s="32">
        <v>1.5094404940016348E-2</v>
      </c>
      <c r="K179" s="32">
        <v>8.3437659886228976E-2</v>
      </c>
      <c r="L179" s="32">
        <v>0.10442120902143404</v>
      </c>
      <c r="M179" s="32">
        <v>-0.18858005850014037</v>
      </c>
      <c r="N179" s="32">
        <v>-9.544795575905396E-2</v>
      </c>
      <c r="O179" s="32">
        <v>8.6815767752576045E-2</v>
      </c>
      <c r="P179" s="32">
        <v>0.12543120383946382</v>
      </c>
      <c r="Q179" s="14"/>
      <c r="R179" s="25" t="s">
        <v>33</v>
      </c>
    </row>
    <row r="180" spans="1:18">
      <c r="A180" s="173" t="s">
        <v>44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24"/>
      <c r="P180" s="24"/>
      <c r="Q180" s="14"/>
      <c r="R180" s="10"/>
    </row>
    <row r="181" spans="1:18">
      <c r="A181" s="37">
        <v>0</v>
      </c>
      <c r="B181" s="37">
        <v>9.4849999999999994</v>
      </c>
      <c r="C181" s="37">
        <v>9.5442299999999989</v>
      </c>
      <c r="D181" s="37">
        <v>10.0867</v>
      </c>
      <c r="E181" s="37">
        <v>10.43914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14" t="e">
        <v>#DIV/0!</v>
      </c>
      <c r="R181" s="15" t="s">
        <v>3</v>
      </c>
    </row>
    <row r="182" spans="1:18">
      <c r="A182" s="39">
        <v>0</v>
      </c>
      <c r="B182" s="39">
        <v>8.5147700000000004</v>
      </c>
      <c r="C182" s="39">
        <v>11.29434</v>
      </c>
      <c r="D182" s="39">
        <v>9.9765300000000003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14" t="e">
        <v>#DIV/0!</v>
      </c>
      <c r="R182" s="15" t="s">
        <v>4</v>
      </c>
    </row>
    <row r="183" spans="1:18">
      <c r="A183" s="39">
        <v>0</v>
      </c>
      <c r="B183" s="39">
        <v>8.7722600000000011</v>
      </c>
      <c r="C183" s="39">
        <v>9.4617199999999997</v>
      </c>
      <c r="D183" s="39">
        <v>10.622440000000001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14" t="e">
        <v>#DIV/0!</v>
      </c>
      <c r="R183" s="15" t="s">
        <v>5</v>
      </c>
    </row>
    <row r="184" spans="1:18">
      <c r="A184" s="39">
        <v>0</v>
      </c>
      <c r="B184" s="39">
        <v>9.838610000000001</v>
      </c>
      <c r="C184" s="39">
        <v>8.6771100000000008</v>
      </c>
      <c r="D184" s="39">
        <v>9.6515499999999985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14" t="e">
        <v>#DIV/0!</v>
      </c>
      <c r="R184" s="15" t="s">
        <v>32</v>
      </c>
    </row>
    <row r="185" spans="1:18">
      <c r="A185" s="40">
        <v>0</v>
      </c>
      <c r="B185" s="40">
        <v>36.610640000000004</v>
      </c>
      <c r="C185" s="40">
        <v>38.977399999999996</v>
      </c>
      <c r="D185" s="40">
        <v>40.337220000000002</v>
      </c>
      <c r="E185" s="40">
        <v>41.75656</v>
      </c>
      <c r="F185" s="40"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0">
        <v>0</v>
      </c>
      <c r="M185" s="40">
        <v>0</v>
      </c>
      <c r="N185" s="125">
        <v>0</v>
      </c>
      <c r="O185" s="125">
        <v>0</v>
      </c>
      <c r="P185" s="125">
        <v>0</v>
      </c>
      <c r="Q185" s="14"/>
      <c r="R185" s="15" t="s">
        <v>6</v>
      </c>
    </row>
    <row r="186" spans="1:18">
      <c r="A186" s="18">
        <v>0</v>
      </c>
      <c r="B186" s="18">
        <v>2.1852915402826509E-2</v>
      </c>
      <c r="C186" s="18">
        <v>2.0585323624510519E-2</v>
      </c>
      <c r="D186" s="18">
        <v>2.0929702407530483E-2</v>
      </c>
      <c r="E186" s="18">
        <v>2.0544607328155676E-2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4"/>
      <c r="R186" s="19" t="s">
        <v>7</v>
      </c>
    </row>
    <row r="187" spans="1:18">
      <c r="A187" s="195" t="s">
        <v>45</v>
      </c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42"/>
      <c r="P187" s="42"/>
      <c r="Q187" s="14"/>
      <c r="R187" s="10"/>
    </row>
    <row r="188" spans="1:18">
      <c r="A188" s="39">
        <v>0</v>
      </c>
      <c r="B188" s="39">
        <v>0</v>
      </c>
      <c r="C188" s="39"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14" t="e">
        <v>#DIV/0!</v>
      </c>
      <c r="R188" s="15" t="s">
        <v>3</v>
      </c>
    </row>
    <row r="189" spans="1:18">
      <c r="A189" s="39">
        <v>0</v>
      </c>
      <c r="B189" s="39">
        <v>0</v>
      </c>
      <c r="C189" s="39">
        <v>0</v>
      </c>
      <c r="D189" s="43">
        <v>0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14" t="e">
        <v>#DIV/0!</v>
      </c>
      <c r="R189" s="15" t="s">
        <v>4</v>
      </c>
    </row>
    <row r="190" spans="1:18">
      <c r="A190" s="39">
        <v>0</v>
      </c>
      <c r="B190" s="39">
        <v>0</v>
      </c>
      <c r="C190" s="39"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14" t="e">
        <v>#DIV/0!</v>
      </c>
      <c r="R190" s="15" t="s">
        <v>5</v>
      </c>
    </row>
    <row r="191" spans="1:18">
      <c r="A191" s="39">
        <v>0</v>
      </c>
      <c r="B191" s="39">
        <v>0</v>
      </c>
      <c r="C191" s="39"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0</v>
      </c>
      <c r="P191" s="43">
        <v>0</v>
      </c>
      <c r="Q191" s="14" t="e">
        <v>#DIV/0!</v>
      </c>
      <c r="R191" s="15" t="s">
        <v>32</v>
      </c>
    </row>
    <row r="192" spans="1:18">
      <c r="A192" s="40">
        <v>0</v>
      </c>
      <c r="B192" s="40">
        <v>0</v>
      </c>
      <c r="C192" s="40">
        <v>0</v>
      </c>
      <c r="D192" s="40"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14"/>
      <c r="R192" s="15" t="s">
        <v>6</v>
      </c>
    </row>
    <row r="193" spans="1:19">
      <c r="A193" s="195" t="s">
        <v>46</v>
      </c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42"/>
      <c r="P193" s="42"/>
      <c r="Q193" s="14"/>
      <c r="R193" s="10"/>
    </row>
    <row r="194" spans="1:19">
      <c r="A194" s="39">
        <v>0</v>
      </c>
      <c r="B194" s="39">
        <v>0</v>
      </c>
      <c r="C194" s="39"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14" t="e">
        <v>#DIV/0!</v>
      </c>
      <c r="R194" s="15" t="s">
        <v>3</v>
      </c>
    </row>
    <row r="195" spans="1:19">
      <c r="A195" s="39">
        <v>0</v>
      </c>
      <c r="B195" s="39">
        <v>0</v>
      </c>
      <c r="C195" s="39"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  <c r="Q195" s="14" t="e">
        <v>#DIV/0!</v>
      </c>
      <c r="R195" s="15" t="s">
        <v>4</v>
      </c>
    </row>
    <row r="196" spans="1:19">
      <c r="A196" s="39">
        <v>0</v>
      </c>
      <c r="B196" s="39">
        <v>0</v>
      </c>
      <c r="C196" s="39"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14" t="e">
        <v>#DIV/0!</v>
      </c>
      <c r="R196" s="15" t="s">
        <v>5</v>
      </c>
    </row>
    <row r="197" spans="1:19">
      <c r="A197" s="39">
        <v>0</v>
      </c>
      <c r="B197" s="39">
        <v>0</v>
      </c>
      <c r="C197" s="39"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14" t="e">
        <v>#DIV/0!</v>
      </c>
      <c r="R197" s="15" t="s">
        <v>32</v>
      </c>
    </row>
    <row r="198" spans="1:19">
      <c r="A198" s="40">
        <v>0</v>
      </c>
      <c r="B198" s="40">
        <v>0</v>
      </c>
      <c r="C198" s="40">
        <v>0</v>
      </c>
      <c r="D198" s="40">
        <v>0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0</v>
      </c>
      <c r="P198" s="40">
        <v>0</v>
      </c>
      <c r="Q198" s="14"/>
      <c r="R198" s="15" t="s">
        <v>6</v>
      </c>
    </row>
    <row r="199" spans="1:19">
      <c r="A199" s="177" t="s">
        <v>47</v>
      </c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26"/>
      <c r="P199" s="26"/>
      <c r="Q199" s="14"/>
      <c r="R199" s="10"/>
      <c r="S199" s="7" t="s">
        <v>48</v>
      </c>
    </row>
    <row r="200" spans="1:19">
      <c r="A200" s="29">
        <v>76.105250000000026</v>
      </c>
      <c r="B200" s="29">
        <v>13.191000000000003</v>
      </c>
      <c r="C200" s="29">
        <v>24.640659999999997</v>
      </c>
      <c r="D200" s="29">
        <v>38.760560000000062</v>
      </c>
      <c r="E200" s="29">
        <v>65.651999999999973</v>
      </c>
      <c r="F200" s="29">
        <v>52.639849999999996</v>
      </c>
      <c r="G200" s="29">
        <v>46.771289999999993</v>
      </c>
      <c r="H200" s="29">
        <v>44.485199999999963</v>
      </c>
      <c r="I200" s="29">
        <v>45.32836999999995</v>
      </c>
      <c r="J200" s="29">
        <v>65.956009999999878</v>
      </c>
      <c r="K200" s="29">
        <v>100.06454999999994</v>
      </c>
      <c r="L200" s="29">
        <v>120.98297000000008</v>
      </c>
      <c r="M200" s="29">
        <v>91.30716000000001</v>
      </c>
      <c r="N200" s="29">
        <v>100.27360999999999</v>
      </c>
      <c r="O200" s="29">
        <v>124.52921000000001</v>
      </c>
      <c r="P200" s="29">
        <v>149.99333000000001</v>
      </c>
      <c r="Q200" s="14">
        <v>0.20448310882242016</v>
      </c>
      <c r="R200" s="15" t="s">
        <v>3</v>
      </c>
    </row>
    <row r="201" spans="1:19">
      <c r="A201" s="29">
        <v>65.105000000000018</v>
      </c>
      <c r="B201" s="29">
        <v>17.259319999999988</v>
      </c>
      <c r="C201" s="29">
        <v>17.981079999999999</v>
      </c>
      <c r="D201" s="29">
        <v>55.46853999999999</v>
      </c>
      <c r="E201" s="29">
        <v>47.900050000000022</v>
      </c>
      <c r="F201" s="29">
        <v>38.364930000000015</v>
      </c>
      <c r="G201" s="29">
        <v>39.792689999999908</v>
      </c>
      <c r="H201" s="29">
        <v>39.615019999999902</v>
      </c>
      <c r="I201" s="29">
        <v>60.479470000000106</v>
      </c>
      <c r="J201" s="29">
        <v>79.683699999999931</v>
      </c>
      <c r="K201" s="29">
        <v>120.99494999999996</v>
      </c>
      <c r="L201" s="29">
        <v>132.43522999999999</v>
      </c>
      <c r="M201" s="29">
        <v>65.70667999999992</v>
      </c>
      <c r="N201" s="29">
        <v>79.051999999999907</v>
      </c>
      <c r="O201" s="29">
        <v>136.89709999999988</v>
      </c>
      <c r="P201" s="29">
        <v>142.17401999999998</v>
      </c>
      <c r="Q201" s="14">
        <v>3.8546616400202183E-2</v>
      </c>
      <c r="R201" s="15" t="s">
        <v>4</v>
      </c>
    </row>
    <row r="202" spans="1:19">
      <c r="A202" s="29">
        <v>50.24929000000003</v>
      </c>
      <c r="B202" s="29">
        <v>31.263490000000033</v>
      </c>
      <c r="C202" s="29">
        <v>18.35305000000001</v>
      </c>
      <c r="D202" s="29">
        <v>45.013549999999995</v>
      </c>
      <c r="E202" s="29">
        <v>58.881290000000007</v>
      </c>
      <c r="F202" s="29">
        <v>42.492669999999976</v>
      </c>
      <c r="G202" s="29">
        <v>35.882749999999987</v>
      </c>
      <c r="H202" s="29">
        <v>50.315349999999853</v>
      </c>
      <c r="I202" s="29">
        <v>39.310020000000065</v>
      </c>
      <c r="J202" s="29">
        <v>98.046200000000056</v>
      </c>
      <c r="K202" s="29">
        <v>138.00689</v>
      </c>
      <c r="L202" s="29">
        <v>149.00908999999996</v>
      </c>
      <c r="M202" s="29">
        <v>109.37176000000005</v>
      </c>
      <c r="N202" s="29">
        <v>71.125850000000014</v>
      </c>
      <c r="O202" s="29">
        <v>125.94688000000002</v>
      </c>
      <c r="P202" s="29">
        <v>151.30681999999996</v>
      </c>
      <c r="Q202" s="14">
        <v>0.20135425347575042</v>
      </c>
      <c r="R202" s="15" t="s">
        <v>5</v>
      </c>
    </row>
    <row r="203" spans="1:19">
      <c r="A203" s="29">
        <v>39.269620000000032</v>
      </c>
      <c r="B203" s="29">
        <v>29.194789999999998</v>
      </c>
      <c r="C203" s="29">
        <v>26.523080000000022</v>
      </c>
      <c r="D203" s="29">
        <v>-3.6455700000000046</v>
      </c>
      <c r="E203" s="29">
        <v>23.905729999999977</v>
      </c>
      <c r="F203" s="29">
        <v>46.699289999999991</v>
      </c>
      <c r="G203" s="29">
        <v>76.906330000000082</v>
      </c>
      <c r="H203" s="29">
        <v>77.661160000000052</v>
      </c>
      <c r="I203" s="29">
        <v>76.025679999999966</v>
      </c>
      <c r="J203" s="29">
        <v>61.57525000000004</v>
      </c>
      <c r="K203" s="29">
        <v>93.224910000000023</v>
      </c>
      <c r="L203" s="29">
        <v>121.94975999999997</v>
      </c>
      <c r="M203" s="29">
        <v>88.500389999999982</v>
      </c>
      <c r="N203" s="29">
        <v>122.57362000000006</v>
      </c>
      <c r="O203" s="29">
        <v>132.68383999999998</v>
      </c>
      <c r="P203" s="29">
        <v>0</v>
      </c>
      <c r="Q203" s="14">
        <v>-1</v>
      </c>
      <c r="R203" s="15" t="s">
        <v>32</v>
      </c>
    </row>
    <row r="204" spans="1:19">
      <c r="A204" s="31">
        <v>230.72916000000009</v>
      </c>
      <c r="B204" s="31">
        <v>90.908599999999623</v>
      </c>
      <c r="C204" s="31">
        <v>87.497870000000148</v>
      </c>
      <c r="D204" s="31">
        <v>135.59708000000012</v>
      </c>
      <c r="E204" s="31">
        <v>165.02165000000005</v>
      </c>
      <c r="F204" s="31">
        <v>180.19673999999986</v>
      </c>
      <c r="G204" s="31">
        <v>199.35306000000003</v>
      </c>
      <c r="H204" s="31">
        <v>212.07672999999932</v>
      </c>
      <c r="I204" s="31">
        <v>221.14354000000026</v>
      </c>
      <c r="J204" s="31">
        <v>305.26116000000002</v>
      </c>
      <c r="K204" s="31">
        <v>452.29129999999964</v>
      </c>
      <c r="L204" s="31">
        <v>524.37704999999983</v>
      </c>
      <c r="M204" s="31">
        <v>354.88598999999999</v>
      </c>
      <c r="N204" s="31">
        <v>373.02508</v>
      </c>
      <c r="O204" s="31">
        <v>520.05702999999994</v>
      </c>
      <c r="P204" s="31">
        <v>591.29889333333324</v>
      </c>
      <c r="Q204" s="14"/>
      <c r="R204" s="15" t="s">
        <v>6</v>
      </c>
    </row>
    <row r="205" spans="1:19">
      <c r="A205" s="34">
        <v>0.1162809102008696</v>
      </c>
      <c r="B205" s="34">
        <v>5.4263403895408152E-2</v>
      </c>
      <c r="C205" s="34">
        <v>4.6210675170877312E-2</v>
      </c>
      <c r="D205" s="34">
        <v>7.0357018449216518E-2</v>
      </c>
      <c r="E205" s="34">
        <v>8.1192152799328815E-2</v>
      </c>
      <c r="F205" s="34">
        <v>8.2303003944997705E-2</v>
      </c>
      <c r="G205" s="34">
        <v>9.2097099852097158E-2</v>
      </c>
      <c r="H205" s="34">
        <v>9.1890666618831204E-2</v>
      </c>
      <c r="I205" s="34">
        <v>9.2256976011751396E-2</v>
      </c>
      <c r="J205" s="34">
        <v>0.11394065737358214</v>
      </c>
      <c r="K205" s="34">
        <v>0.14576375689883828</v>
      </c>
      <c r="L205" s="34">
        <v>0.15914535676560523</v>
      </c>
      <c r="M205" s="34">
        <v>0.12172701583162639</v>
      </c>
      <c r="N205" s="34">
        <v>0.14046378792547817</v>
      </c>
      <c r="O205" s="34">
        <v>0.16324654168343877</v>
      </c>
      <c r="P205" s="34">
        <v>0.17167451622981142</v>
      </c>
      <c r="Q205" s="14"/>
      <c r="R205" s="19" t="s">
        <v>49</v>
      </c>
    </row>
    <row r="206" spans="1:19">
      <c r="A206" s="32"/>
      <c r="B206" s="32">
        <v>1.8042043125808735</v>
      </c>
      <c r="C206" s="32">
        <v>0.17097042101036375</v>
      </c>
      <c r="D206" s="32">
        <v>0.13227683159771697</v>
      </c>
      <c r="E206" s="32">
        <v>0.47205482573316537</v>
      </c>
      <c r="F206" s="32">
        <v>-0.51030298192612378</v>
      </c>
      <c r="G206" s="32">
        <v>0.72374829152395059</v>
      </c>
      <c r="H206" s="32">
        <v>0.11560911175071142</v>
      </c>
      <c r="I206" s="32">
        <v>0.30979332007447402</v>
      </c>
      <c r="J206" s="32">
        <v>-0.28013758251062992</v>
      </c>
      <c r="K206" s="32">
        <v>0.34618402807047954</v>
      </c>
      <c r="L206" s="32">
        <v>0.11091531739503124</v>
      </c>
      <c r="M206" s="32">
        <v>-0.32322364222461664</v>
      </c>
      <c r="N206" s="32">
        <v>5.1112443182104839E-2</v>
      </c>
      <c r="O206" s="32">
        <v>0.39416103067386232</v>
      </c>
      <c r="P206" s="32">
        <v>0.13698855937652321</v>
      </c>
      <c r="Q206" s="14"/>
      <c r="R206" s="25" t="s">
        <v>33</v>
      </c>
    </row>
    <row r="207" spans="1:19">
      <c r="A207" s="177" t="s">
        <v>50</v>
      </c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26"/>
      <c r="P207" s="26"/>
      <c r="Q207" s="14"/>
      <c r="R207" s="19"/>
    </row>
    <row r="208" spans="1:19">
      <c r="A208" s="29">
        <v>89.99884000000003</v>
      </c>
      <c r="B208" s="29">
        <v>27.888000000000002</v>
      </c>
      <c r="C208" s="29">
        <v>38.438029999999998</v>
      </c>
      <c r="D208" s="29">
        <v>52.413210000000063</v>
      </c>
      <c r="E208" s="29">
        <v>79.926459999999977</v>
      </c>
      <c r="F208" s="29">
        <v>67.381180000000001</v>
      </c>
      <c r="G208" s="29">
        <v>60.85884999999999</v>
      </c>
      <c r="H208" s="29">
        <v>58.955559999999963</v>
      </c>
      <c r="I208" s="29">
        <v>60.494019999999949</v>
      </c>
      <c r="J208" s="29">
        <v>80.318699999999879</v>
      </c>
      <c r="K208" s="29">
        <v>112.42795999999994</v>
      </c>
      <c r="L208" s="29">
        <v>132.94519000000008</v>
      </c>
      <c r="M208" s="29">
        <v>111.09621000000001</v>
      </c>
      <c r="N208" s="29">
        <v>110.46036999999998</v>
      </c>
      <c r="O208" s="29">
        <v>140.80594000000002</v>
      </c>
      <c r="P208" s="29">
        <v>168.12616000000003</v>
      </c>
      <c r="Q208" s="14">
        <v>0.19402746787529002</v>
      </c>
      <c r="R208" s="15" t="s">
        <v>3</v>
      </c>
    </row>
    <row r="209" spans="1:18">
      <c r="A209" s="29">
        <v>80.72441000000002</v>
      </c>
      <c r="B209" s="29">
        <v>32.072709999999987</v>
      </c>
      <c r="C209" s="29">
        <v>31.456969999999998</v>
      </c>
      <c r="D209" s="29">
        <v>69.479869999999991</v>
      </c>
      <c r="E209" s="29">
        <v>62.029020000000024</v>
      </c>
      <c r="F209" s="29">
        <v>53.576850000000015</v>
      </c>
      <c r="G209" s="29">
        <v>54.483499999999907</v>
      </c>
      <c r="H209" s="29">
        <v>54.382179999999906</v>
      </c>
      <c r="I209" s="29">
        <v>75.553910000000101</v>
      </c>
      <c r="J209" s="29">
        <v>93.952889999999925</v>
      </c>
      <c r="K209" s="29">
        <v>133.57718999999997</v>
      </c>
      <c r="L209" s="29">
        <v>144.43433999999999</v>
      </c>
      <c r="M209" s="29">
        <v>77.10280999999992</v>
      </c>
      <c r="N209" s="29">
        <v>88.950269999999904</v>
      </c>
      <c r="O209" s="29">
        <v>153.5308599999999</v>
      </c>
      <c r="P209" s="29">
        <v>161.76567999999997</v>
      </c>
      <c r="Q209" s="14">
        <v>5.3636252672590201E-2</v>
      </c>
      <c r="R209" s="15" t="s">
        <v>4</v>
      </c>
    </row>
    <row r="210" spans="1:18">
      <c r="A210" s="29">
        <v>65.743310000000022</v>
      </c>
      <c r="B210" s="29">
        <v>45.699820000000031</v>
      </c>
      <c r="C210" s="29">
        <v>32.35202000000001</v>
      </c>
      <c r="D210" s="29">
        <v>59.637360000000001</v>
      </c>
      <c r="E210" s="29">
        <v>73.33314</v>
      </c>
      <c r="F210" s="29">
        <v>56.728209999999976</v>
      </c>
      <c r="G210" s="29">
        <v>50.408850000000001</v>
      </c>
      <c r="H210" s="29">
        <v>65.325539999999847</v>
      </c>
      <c r="I210" s="29">
        <v>54.234350000000077</v>
      </c>
      <c r="J210" s="29">
        <v>111.98783000000006</v>
      </c>
      <c r="K210" s="29">
        <v>150.71468999999999</v>
      </c>
      <c r="L210" s="29">
        <v>161.14247999999995</v>
      </c>
      <c r="M210" s="29">
        <v>120.65541000000005</v>
      </c>
      <c r="N210" s="29">
        <v>110.07893000000003</v>
      </c>
      <c r="O210" s="29">
        <v>142.74185000000006</v>
      </c>
      <c r="P210" s="29">
        <v>172.28989999999996</v>
      </c>
      <c r="Q210" s="14">
        <v>0.20700341210373763</v>
      </c>
      <c r="R210" s="15" t="s">
        <v>5</v>
      </c>
    </row>
    <row r="211" spans="1:18">
      <c r="A211" s="29">
        <v>54.230600000000038</v>
      </c>
      <c r="B211" s="29">
        <v>43.559910000000002</v>
      </c>
      <c r="C211" s="29">
        <v>40.282220000000031</v>
      </c>
      <c r="D211" s="29">
        <v>10.915259999999996</v>
      </c>
      <c r="E211" s="29">
        <v>39.024539999999966</v>
      </c>
      <c r="F211" s="29">
        <v>61.051109999999994</v>
      </c>
      <c r="G211" s="29">
        <v>91.634680000000088</v>
      </c>
      <c r="H211" s="29">
        <v>93.187110000000061</v>
      </c>
      <c r="I211" s="29">
        <v>90.960959999999943</v>
      </c>
      <c r="J211" s="29">
        <v>74.612090000000038</v>
      </c>
      <c r="K211" s="29">
        <v>105.69266000000002</v>
      </c>
      <c r="L211" s="29">
        <v>134.22604999999999</v>
      </c>
      <c r="M211" s="29">
        <v>99.810929999999985</v>
      </c>
      <c r="N211" s="29">
        <v>143.60918000000004</v>
      </c>
      <c r="O211" s="29">
        <v>150.15307999999999</v>
      </c>
      <c r="P211" s="29">
        <v>19.569189999999999</v>
      </c>
      <c r="Q211" s="14">
        <v>-0.86967173766931727</v>
      </c>
      <c r="R211" s="15" t="s">
        <v>32</v>
      </c>
    </row>
    <row r="212" spans="1:18">
      <c r="A212" s="31">
        <v>290.69716000000011</v>
      </c>
      <c r="B212" s="31">
        <v>149.22043999999963</v>
      </c>
      <c r="C212" s="31">
        <v>142.52924000000016</v>
      </c>
      <c r="D212" s="31">
        <v>192.44570000000013</v>
      </c>
      <c r="E212" s="31">
        <v>222.99574000000004</v>
      </c>
      <c r="F212" s="31">
        <v>238.73734999999988</v>
      </c>
      <c r="G212" s="31">
        <v>257.38588000000004</v>
      </c>
      <c r="H212" s="31">
        <v>271.85038999999932</v>
      </c>
      <c r="I212" s="31">
        <v>281.24324000000024</v>
      </c>
      <c r="J212" s="31">
        <v>360.87151</v>
      </c>
      <c r="K212" s="31">
        <v>502.41249999999962</v>
      </c>
      <c r="L212" s="31">
        <v>572.74805999999978</v>
      </c>
      <c r="M212" s="31">
        <v>408.66535999999996</v>
      </c>
      <c r="N212" s="31">
        <v>453.09875</v>
      </c>
      <c r="O212" s="31">
        <v>587.23172999999997</v>
      </c>
      <c r="P212" s="31">
        <v>669.57565333333321</v>
      </c>
      <c r="Q212" s="14"/>
      <c r="R212" s="15" t="s">
        <v>6</v>
      </c>
    </row>
    <row r="213" spans="1:18">
      <c r="A213" s="34">
        <v>0.14650307034276822</v>
      </c>
      <c r="B213" s="34">
        <v>8.9069780033688026E-2</v>
      </c>
      <c r="C213" s="34">
        <v>7.5274659965916993E-2</v>
      </c>
      <c r="D213" s="34">
        <v>9.9853961939094751E-2</v>
      </c>
      <c r="E213" s="34">
        <v>0.10971593239844227</v>
      </c>
      <c r="F213" s="34">
        <v>0.10904082426168366</v>
      </c>
      <c r="G213" s="34">
        <v>0.1189070942321121</v>
      </c>
      <c r="H213" s="34">
        <v>0.11778997892738757</v>
      </c>
      <c r="I213" s="34">
        <v>0.11732945419136925</v>
      </c>
      <c r="J213" s="34">
        <v>0.13469757199637589</v>
      </c>
      <c r="K213" s="34">
        <v>0.16191674151799423</v>
      </c>
      <c r="L213" s="34">
        <v>0.17382567437973928</v>
      </c>
      <c r="M213" s="34">
        <v>0.14017350965744602</v>
      </c>
      <c r="N213" s="34">
        <v>0.17061578467940883</v>
      </c>
      <c r="O213" s="34">
        <v>0.18433276267659121</v>
      </c>
      <c r="P213" s="34">
        <v>0.19440096651839933</v>
      </c>
      <c r="Q213" s="14"/>
      <c r="R213" s="19" t="s">
        <v>51</v>
      </c>
    </row>
    <row r="214" spans="1:18">
      <c r="A214" s="32"/>
      <c r="B214" s="32">
        <v>-0.48668077803030629</v>
      </c>
      <c r="C214" s="32">
        <v>-4.4841041884070898E-2</v>
      </c>
      <c r="D214" s="32">
        <v>0.35021908486988296</v>
      </c>
      <c r="E214" s="32">
        <v>0.15874628531580548</v>
      </c>
      <c r="F214" s="32">
        <v>7.0591527891967099E-2</v>
      </c>
      <c r="G214" s="32">
        <v>7.8113164948845126E-2</v>
      </c>
      <c r="H214" s="32">
        <v>5.6197760343338565E-2</v>
      </c>
      <c r="I214" s="32">
        <v>3.4551541382747075E-2</v>
      </c>
      <c r="J214" s="32">
        <v>0.28312954295363579</v>
      </c>
      <c r="K214" s="32">
        <v>0.39221990674741725</v>
      </c>
      <c r="L214" s="32">
        <v>0.13999564103202089</v>
      </c>
      <c r="M214" s="32">
        <v>-0.28648320519846004</v>
      </c>
      <c r="N214" s="32">
        <v>0.10872805563946031</v>
      </c>
      <c r="O214" s="32">
        <v>0.29603476063440914</v>
      </c>
      <c r="P214" s="32">
        <v>0.14022389991312845</v>
      </c>
      <c r="Q214" s="14"/>
      <c r="R214" s="25" t="s">
        <v>33</v>
      </c>
    </row>
    <row r="215" spans="1:18">
      <c r="A215" s="173" t="s">
        <v>52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24"/>
      <c r="P215" s="24"/>
      <c r="Q215" s="14"/>
      <c r="R215" s="10"/>
    </row>
    <row r="216" spans="1:18">
      <c r="A216" s="38">
        <v>4.7578399999999998</v>
      </c>
      <c r="B216" s="38">
        <v>4.9379999999999997</v>
      </c>
      <c r="C216" s="38">
        <v>3.9871500000000002</v>
      </c>
      <c r="D216" s="38">
        <v>2.2090999999999998</v>
      </c>
      <c r="E216" s="38">
        <v>5.7643900000000006</v>
      </c>
      <c r="F216" s="38">
        <v>4.5980400000000001</v>
      </c>
      <c r="G216" s="38">
        <v>3.7068300000000001</v>
      </c>
      <c r="H216" s="38">
        <v>2.64594</v>
      </c>
      <c r="I216" s="38">
        <v>1.1200000000000001</v>
      </c>
      <c r="J216" s="38">
        <v>0.64151999999999998</v>
      </c>
      <c r="K216" s="38">
        <v>0.12181</v>
      </c>
      <c r="L216" s="38">
        <v>1.33752</v>
      </c>
      <c r="M216" s="38">
        <v>2.8315300000000003</v>
      </c>
      <c r="N216" s="38">
        <v>1.38537</v>
      </c>
      <c r="O216" s="38">
        <v>1.0608299999999999</v>
      </c>
      <c r="P216" s="38">
        <v>1.8050299999999999</v>
      </c>
      <c r="Q216" s="14">
        <v>0.70152616347576902</v>
      </c>
      <c r="R216" s="15" t="s">
        <v>3</v>
      </c>
    </row>
    <row r="217" spans="1:18">
      <c r="A217" s="29">
        <v>4.0789999999999997</v>
      </c>
      <c r="B217" s="29">
        <v>4.0756300000000003</v>
      </c>
      <c r="C217" s="29">
        <v>3.75109</v>
      </c>
      <c r="D217" s="29">
        <v>3.7623699999999998</v>
      </c>
      <c r="E217" s="29">
        <v>5.6984200000000005</v>
      </c>
      <c r="F217" s="29">
        <v>3.9992100000000002</v>
      </c>
      <c r="G217" s="29">
        <v>3.4407700000000001</v>
      </c>
      <c r="H217" s="29">
        <v>2.29216</v>
      </c>
      <c r="I217" s="29">
        <v>0.80591000000000002</v>
      </c>
      <c r="J217" s="29">
        <v>0.56229999999999991</v>
      </c>
      <c r="K217" s="29">
        <v>0.21096999999999999</v>
      </c>
      <c r="L217" s="29">
        <v>1.60033</v>
      </c>
      <c r="M217" s="29">
        <v>2.3308</v>
      </c>
      <c r="N217" s="29">
        <v>1.14191</v>
      </c>
      <c r="O217" s="29">
        <v>0.93162</v>
      </c>
      <c r="P217" s="29">
        <v>1.7521800000000001</v>
      </c>
      <c r="Q217" s="14">
        <v>0.88078830424421972</v>
      </c>
      <c r="R217" s="15" t="s">
        <v>4</v>
      </c>
    </row>
    <row r="218" spans="1:18">
      <c r="A218" s="29">
        <v>3.2392300000000001</v>
      </c>
      <c r="B218" s="29">
        <v>3.4525799999999998</v>
      </c>
      <c r="C218" s="29">
        <v>3.53071</v>
      </c>
      <c r="D218" s="29">
        <v>4.9931000000000001</v>
      </c>
      <c r="E218" s="29">
        <v>5.2668800000000005</v>
      </c>
      <c r="F218" s="29">
        <v>3.6053299999999999</v>
      </c>
      <c r="G218" s="29">
        <v>3.1983200000000003</v>
      </c>
      <c r="H218" s="29">
        <v>1.9123699999999999</v>
      </c>
      <c r="I218" s="29">
        <v>0.67357</v>
      </c>
      <c r="J218" s="29">
        <v>0.15281</v>
      </c>
      <c r="K218" s="29">
        <v>0.35811999999999999</v>
      </c>
      <c r="L218" s="29">
        <v>2.5770999999999997</v>
      </c>
      <c r="M218" s="29">
        <v>1.9777400000000001</v>
      </c>
      <c r="N218" s="29">
        <v>1.20627</v>
      </c>
      <c r="O218" s="29">
        <v>0.92650999999999994</v>
      </c>
      <c r="P218" s="29">
        <v>2.2536</v>
      </c>
      <c r="Q218" s="14">
        <v>1.4323536713041416</v>
      </c>
      <c r="R218" s="15" t="s">
        <v>5</v>
      </c>
    </row>
    <row r="219" spans="1:18">
      <c r="A219" s="29">
        <v>4.7984600000000004</v>
      </c>
      <c r="B219" s="29">
        <v>4.0617399999999995</v>
      </c>
      <c r="C219" s="29">
        <v>3.8614899999999999</v>
      </c>
      <c r="D219" s="29">
        <v>5.7326199999999998</v>
      </c>
      <c r="E219" s="29">
        <v>5.3025200000000003</v>
      </c>
      <c r="F219" s="29">
        <v>3.8776700000000002</v>
      </c>
      <c r="G219" s="29">
        <v>3.0805599999999997</v>
      </c>
      <c r="H219" s="29">
        <v>1.5677099999999999</v>
      </c>
      <c r="I219" s="29">
        <v>0.66898999999999997</v>
      </c>
      <c r="J219" s="29">
        <v>9.4049999999999995E-2</v>
      </c>
      <c r="K219" s="29">
        <v>0.75044000000000011</v>
      </c>
      <c r="L219" s="29">
        <v>2.8151899999999999</v>
      </c>
      <c r="M219" s="29">
        <v>1.96105</v>
      </c>
      <c r="N219" s="29">
        <v>1.1796099999999998</v>
      </c>
      <c r="O219" s="29">
        <v>1.4095199999999999</v>
      </c>
      <c r="P219" s="29">
        <v>0</v>
      </c>
      <c r="Q219" s="14">
        <v>-1</v>
      </c>
      <c r="R219" s="15" t="s">
        <v>32</v>
      </c>
    </row>
    <row r="220" spans="1:18">
      <c r="A220" s="31">
        <v>16.87453</v>
      </c>
      <c r="B220" s="31">
        <v>16.527949999999997</v>
      </c>
      <c r="C220" s="31">
        <v>15.13044</v>
      </c>
      <c r="D220" s="31">
        <v>16.697189999999999</v>
      </c>
      <c r="E220" s="31">
        <v>22.032210000000003</v>
      </c>
      <c r="F220" s="31">
        <v>16.080249999999999</v>
      </c>
      <c r="G220" s="31">
        <v>13.426480000000002</v>
      </c>
      <c r="H220" s="31">
        <v>8.4181799999999996</v>
      </c>
      <c r="I220" s="31">
        <v>3.2684699999999998</v>
      </c>
      <c r="J220" s="31">
        <v>1.45068</v>
      </c>
      <c r="K220" s="31">
        <v>1.4413400000000001</v>
      </c>
      <c r="L220" s="31">
        <v>8.3301400000000001</v>
      </c>
      <c r="M220" s="31">
        <v>9.1011199999999999</v>
      </c>
      <c r="N220" s="31">
        <v>4.9131599999999995</v>
      </c>
      <c r="O220" s="31">
        <v>4.3284799999999999</v>
      </c>
      <c r="P220" s="31">
        <v>7.747746666666667</v>
      </c>
      <c r="Q220" s="14"/>
      <c r="R220" s="15" t="s">
        <v>6</v>
      </c>
    </row>
    <row r="221" spans="1:18">
      <c r="A221" s="34">
        <v>8.5042814164099558E-3</v>
      </c>
      <c r="B221" s="34">
        <v>9.8655443644838307E-3</v>
      </c>
      <c r="C221" s="34">
        <v>7.9909127848763386E-3</v>
      </c>
      <c r="D221" s="34">
        <v>8.6636416129320225E-3</v>
      </c>
      <c r="E221" s="34">
        <v>1.0840047719962199E-2</v>
      </c>
      <c r="F221" s="34">
        <v>7.3444884695835801E-3</v>
      </c>
      <c r="G221" s="34">
        <v>6.2027634249616501E-3</v>
      </c>
      <c r="H221" s="34">
        <v>3.6475108415586896E-3</v>
      </c>
      <c r="I221" s="34">
        <v>1.3635449553947121E-3</v>
      </c>
      <c r="J221" s="34">
        <v>5.4147547902493758E-4</v>
      </c>
      <c r="K221" s="34">
        <v>4.6451287780368915E-4</v>
      </c>
      <c r="L221" s="34">
        <v>2.5281485949994174E-3</v>
      </c>
      <c r="M221" s="34">
        <v>3.1217129149717394E-3</v>
      </c>
      <c r="N221" s="34">
        <v>1.8500661250014136E-3</v>
      </c>
      <c r="O221" s="34">
        <v>1.3587151984964633E-3</v>
      </c>
      <c r="P221" s="34">
        <v>2.2494387793844921E-3</v>
      </c>
      <c r="Q221" s="14"/>
      <c r="R221" s="19" t="s">
        <v>7</v>
      </c>
    </row>
    <row r="222" spans="1:18">
      <c r="A222" s="177" t="s">
        <v>53</v>
      </c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26"/>
      <c r="P222" s="26"/>
      <c r="Q222" s="14"/>
      <c r="R222" s="10"/>
    </row>
    <row r="223" spans="1:18">
      <c r="A223" s="29">
        <v>71.347410000000025</v>
      </c>
      <c r="B223" s="29">
        <v>8.2530000000000037</v>
      </c>
      <c r="C223" s="29">
        <v>20.653509999999997</v>
      </c>
      <c r="D223" s="29">
        <v>36.551460000000063</v>
      </c>
      <c r="E223" s="29">
        <v>59.887609999999974</v>
      </c>
      <c r="F223" s="29">
        <v>48.041809999999998</v>
      </c>
      <c r="G223" s="29">
        <v>43.064459999999997</v>
      </c>
      <c r="H223" s="29">
        <v>41.83925999999996</v>
      </c>
      <c r="I223" s="29">
        <v>44.208369999999952</v>
      </c>
      <c r="J223" s="29">
        <v>65.314489999999878</v>
      </c>
      <c r="K223" s="29">
        <v>99.942739999999944</v>
      </c>
      <c r="L223" s="29">
        <v>119.64545000000008</v>
      </c>
      <c r="M223" s="29">
        <v>88.47563000000001</v>
      </c>
      <c r="N223" s="29">
        <v>98.888239999999996</v>
      </c>
      <c r="O223" s="29">
        <v>123.46838000000001</v>
      </c>
      <c r="P223" s="29">
        <v>148.18830000000003</v>
      </c>
      <c r="Q223" s="14">
        <v>0.20021255644562608</v>
      </c>
      <c r="R223" s="15" t="s">
        <v>3</v>
      </c>
    </row>
    <row r="224" spans="1:18">
      <c r="A224" s="29">
        <v>61.026000000000018</v>
      </c>
      <c r="B224" s="29">
        <v>13.183689999999988</v>
      </c>
      <c r="C224" s="29">
        <v>14.229989999999999</v>
      </c>
      <c r="D224" s="29">
        <v>51.706169999999993</v>
      </c>
      <c r="E224" s="29">
        <v>42.201630000000023</v>
      </c>
      <c r="F224" s="29">
        <v>34.365720000000017</v>
      </c>
      <c r="G224" s="29">
        <v>36.351919999999907</v>
      </c>
      <c r="H224" s="29">
        <v>37.322859999999899</v>
      </c>
      <c r="I224" s="29">
        <v>59.673560000000109</v>
      </c>
      <c r="J224" s="29">
        <v>79.121399999999937</v>
      </c>
      <c r="K224" s="29">
        <v>120.78397999999996</v>
      </c>
      <c r="L224" s="29">
        <v>130.83489999999998</v>
      </c>
      <c r="M224" s="29">
        <v>63.375879999999924</v>
      </c>
      <c r="N224" s="29">
        <v>77.910089999999911</v>
      </c>
      <c r="O224" s="29">
        <v>135.96547999999987</v>
      </c>
      <c r="P224" s="29">
        <v>140.42183999999997</v>
      </c>
      <c r="Q224" s="14">
        <v>3.2775672177968396E-2</v>
      </c>
      <c r="R224" s="15" t="s">
        <v>4</v>
      </c>
    </row>
    <row r="225" spans="1:18">
      <c r="A225" s="29">
        <v>47.010060000000031</v>
      </c>
      <c r="B225" s="29">
        <v>27.810910000000032</v>
      </c>
      <c r="C225" s="29">
        <v>14.822340000000011</v>
      </c>
      <c r="D225" s="29">
        <v>40.020449999999997</v>
      </c>
      <c r="E225" s="29">
        <v>53.614410000000007</v>
      </c>
      <c r="F225" s="29">
        <v>38.887339999999973</v>
      </c>
      <c r="G225" s="29">
        <v>32.684429999999985</v>
      </c>
      <c r="H225" s="29">
        <v>48.40297999999985</v>
      </c>
      <c r="I225" s="29">
        <v>38.636450000000067</v>
      </c>
      <c r="J225" s="29">
        <v>97.893390000000053</v>
      </c>
      <c r="K225" s="29">
        <v>137.64876999999998</v>
      </c>
      <c r="L225" s="29">
        <v>146.43198999999996</v>
      </c>
      <c r="M225" s="29">
        <v>107.39402000000005</v>
      </c>
      <c r="N225" s="29">
        <v>69.919580000000011</v>
      </c>
      <c r="O225" s="29">
        <v>125.02037000000003</v>
      </c>
      <c r="P225" s="29">
        <v>149.05321999999995</v>
      </c>
      <c r="Q225" s="14">
        <v>0.19223147395900297</v>
      </c>
      <c r="R225" s="15" t="s">
        <v>5</v>
      </c>
    </row>
    <row r="226" spans="1:18">
      <c r="A226" s="29">
        <v>34.471160000000033</v>
      </c>
      <c r="B226" s="29">
        <v>25.133049999999997</v>
      </c>
      <c r="C226" s="29">
        <v>22.661590000000022</v>
      </c>
      <c r="D226" s="29">
        <v>-9.3781900000000036</v>
      </c>
      <c r="E226" s="29">
        <v>18.603209999999976</v>
      </c>
      <c r="F226" s="29">
        <v>42.821619999999989</v>
      </c>
      <c r="G226" s="29">
        <v>73.825770000000077</v>
      </c>
      <c r="H226" s="29">
        <v>76.093450000000047</v>
      </c>
      <c r="I226" s="29">
        <v>75.356689999999972</v>
      </c>
      <c r="J226" s="29">
        <v>61.481200000000037</v>
      </c>
      <c r="K226" s="29">
        <v>92.474470000000025</v>
      </c>
      <c r="L226" s="29">
        <v>119.13456999999997</v>
      </c>
      <c r="M226" s="29">
        <v>86.539339999999982</v>
      </c>
      <c r="N226" s="29">
        <v>121.39401000000007</v>
      </c>
      <c r="O226" s="29">
        <v>131.27431999999999</v>
      </c>
      <c r="P226" s="29">
        <v>0</v>
      </c>
      <c r="Q226" s="14">
        <v>-1</v>
      </c>
      <c r="R226" s="15" t="s">
        <v>32</v>
      </c>
    </row>
    <row r="227" spans="1:18">
      <c r="A227" s="31">
        <v>213.8546300000001</v>
      </c>
      <c r="B227" s="31">
        <v>74.380649999999633</v>
      </c>
      <c r="C227" s="31">
        <v>72.367430000000155</v>
      </c>
      <c r="D227" s="31">
        <v>118.89989000000011</v>
      </c>
      <c r="E227" s="31">
        <v>142.98944000000006</v>
      </c>
      <c r="F227" s="31">
        <v>164.11648999999986</v>
      </c>
      <c r="G227" s="31">
        <v>185.92658000000003</v>
      </c>
      <c r="H227" s="31">
        <v>203.65854999999931</v>
      </c>
      <c r="I227" s="31">
        <v>217.87507000000025</v>
      </c>
      <c r="J227" s="31">
        <v>303.81048000000004</v>
      </c>
      <c r="K227" s="31">
        <v>450.84995999999961</v>
      </c>
      <c r="L227" s="31">
        <v>516.0469099999998</v>
      </c>
      <c r="M227" s="31">
        <v>345.78487000000001</v>
      </c>
      <c r="N227" s="31">
        <v>368.11191999999994</v>
      </c>
      <c r="O227" s="31">
        <v>515.72854999999981</v>
      </c>
      <c r="P227" s="31">
        <v>583.55114666666657</v>
      </c>
      <c r="Q227" s="14"/>
      <c r="R227" s="15" t="s">
        <v>6</v>
      </c>
    </row>
    <row r="228" spans="1:18">
      <c r="A228" s="175" t="s">
        <v>54</v>
      </c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44"/>
      <c r="P228" s="44"/>
      <c r="Q228" s="14"/>
      <c r="R228" s="10"/>
    </row>
    <row r="229" spans="1:18">
      <c r="A229" s="29">
        <v>15.664040000000002</v>
      </c>
      <c r="B229" s="29">
        <v>2.5710000000000002</v>
      </c>
      <c r="C229" s="29">
        <v>2.2370900000000002</v>
      </c>
      <c r="D229" s="29">
        <v>11.434979999999999</v>
      </c>
      <c r="E229" s="29">
        <v>20.95645</v>
      </c>
      <c r="F229" s="29">
        <v>23.70458</v>
      </c>
      <c r="G229" s="29">
        <v>9.9178099999999993</v>
      </c>
      <c r="H229" s="29">
        <v>9.7214100000000006</v>
      </c>
      <c r="I229" s="29">
        <v>8.29026</v>
      </c>
      <c r="J229" s="29">
        <v>14.308620000000001</v>
      </c>
      <c r="K229" s="29">
        <v>20.551970000000001</v>
      </c>
      <c r="L229" s="29">
        <v>24.39555</v>
      </c>
      <c r="M229" s="29">
        <v>18.031140000000001</v>
      </c>
      <c r="N229" s="29">
        <v>20.499839999999999</v>
      </c>
      <c r="O229" s="29">
        <v>21.874230000000001</v>
      </c>
      <c r="P229" s="29">
        <v>31.150209999999998</v>
      </c>
      <c r="Q229" s="14">
        <v>0.42405972690238691</v>
      </c>
      <c r="R229" s="15" t="s">
        <v>3</v>
      </c>
    </row>
    <row r="230" spans="1:18">
      <c r="A230" s="29">
        <v>13.493</v>
      </c>
      <c r="B230" s="29">
        <v>6.6456400000000002</v>
      </c>
      <c r="C230" s="29">
        <v>7.5045399999999995</v>
      </c>
      <c r="D230" s="29">
        <v>24.630230000000001</v>
      </c>
      <c r="E230" s="29">
        <v>16.751810000000003</v>
      </c>
      <c r="F230" s="29">
        <v>6.2795500000000004</v>
      </c>
      <c r="G230" s="29">
        <v>6.7927700000000009</v>
      </c>
      <c r="H230" s="29">
        <v>6.99125</v>
      </c>
      <c r="I230" s="29">
        <v>11.77576</v>
      </c>
      <c r="J230" s="29">
        <v>15.942680000000001</v>
      </c>
      <c r="K230" s="29">
        <v>24.32591</v>
      </c>
      <c r="L230" s="29">
        <v>26.070650000000001</v>
      </c>
      <c r="M230" s="29">
        <v>12.95116</v>
      </c>
      <c r="N230" s="29">
        <v>15.241950000000001</v>
      </c>
      <c r="O230" s="29">
        <v>26.671590000000002</v>
      </c>
      <c r="P230" s="29">
        <v>26.233970000000003</v>
      </c>
      <c r="Q230" s="14">
        <v>-1.6407720724561203E-2</v>
      </c>
      <c r="R230" s="15" t="s">
        <v>4</v>
      </c>
    </row>
    <row r="231" spans="1:18">
      <c r="A231" s="29">
        <v>1.8954300000000002</v>
      </c>
      <c r="B231" s="29">
        <v>1.5610299999999999</v>
      </c>
      <c r="C231" s="29">
        <v>2.7683299999999997</v>
      </c>
      <c r="D231" s="29">
        <v>11.90278</v>
      </c>
      <c r="E231" s="29">
        <v>29.132270000000002</v>
      </c>
      <c r="F231" s="29">
        <v>7.4393000000000002</v>
      </c>
      <c r="G231" s="29">
        <v>6.4591099999999999</v>
      </c>
      <c r="H231" s="29">
        <v>8.7233199999999993</v>
      </c>
      <c r="I231" s="29">
        <v>8.0954700000000006</v>
      </c>
      <c r="J231" s="29">
        <v>19.976509999999998</v>
      </c>
      <c r="K231" s="29">
        <v>27.371639999999999</v>
      </c>
      <c r="L231" s="29">
        <v>29.858349999999998</v>
      </c>
      <c r="M231" s="29">
        <v>21.626290000000001</v>
      </c>
      <c r="N231" s="29">
        <v>14.751749999999999</v>
      </c>
      <c r="O231" s="29">
        <v>24.78332</v>
      </c>
      <c r="P231" s="29">
        <v>30.054320000000001</v>
      </c>
      <c r="Q231" s="14">
        <v>0.21268336929838294</v>
      </c>
      <c r="R231" s="15" t="s">
        <v>5</v>
      </c>
    </row>
    <row r="232" spans="1:18">
      <c r="A232" s="29">
        <v>2.5543299999999998</v>
      </c>
      <c r="B232" s="29">
        <v>2.9563699999999997</v>
      </c>
      <c r="C232" s="29">
        <v>6.2676999999999996</v>
      </c>
      <c r="D232" s="29">
        <v>8.1473899999999997</v>
      </c>
      <c r="E232" s="29">
        <v>15.065850000000001</v>
      </c>
      <c r="F232" s="29">
        <v>9.5448500000000003</v>
      </c>
      <c r="G232" s="29">
        <v>15.840309999999999</v>
      </c>
      <c r="H232" s="29">
        <v>12.679170000000001</v>
      </c>
      <c r="I232" s="29">
        <v>14.04753</v>
      </c>
      <c r="J232" s="29">
        <v>10.43939</v>
      </c>
      <c r="K232" s="29">
        <v>17.013580000000001</v>
      </c>
      <c r="L232" s="29">
        <v>22.471730000000001</v>
      </c>
      <c r="M232" s="29">
        <v>16.38505</v>
      </c>
      <c r="N232" s="29">
        <v>23.423770000000001</v>
      </c>
      <c r="O232" s="29">
        <v>25.180479999999999</v>
      </c>
      <c r="P232" s="29">
        <v>0</v>
      </c>
      <c r="Q232" s="14">
        <v>-1</v>
      </c>
      <c r="R232" s="15" t="s">
        <v>32</v>
      </c>
    </row>
    <row r="233" spans="1:18">
      <c r="A233" s="31">
        <v>33.6068</v>
      </c>
      <c r="B233" s="31">
        <v>13.73404</v>
      </c>
      <c r="C233" s="31">
        <v>18.777659999999997</v>
      </c>
      <c r="D233" s="31">
        <v>56.115380000000002</v>
      </c>
      <c r="E233" s="31">
        <v>81.906379999999999</v>
      </c>
      <c r="F233" s="31">
        <v>46.968280000000007</v>
      </c>
      <c r="G233" s="31">
        <v>39.01</v>
      </c>
      <c r="H233" s="31">
        <v>38.11515</v>
      </c>
      <c r="I233" s="31">
        <v>42.209020000000002</v>
      </c>
      <c r="J233" s="31">
        <v>60.667199999999994</v>
      </c>
      <c r="K233" s="31">
        <v>89.263100000000009</v>
      </c>
      <c r="L233" s="31">
        <v>102.79628</v>
      </c>
      <c r="M233" s="31">
        <v>68.993639999999999</v>
      </c>
      <c r="N233" s="31">
        <v>73.917310000000001</v>
      </c>
      <c r="O233" s="31">
        <v>98.509620000000012</v>
      </c>
      <c r="P233" s="31">
        <v>116.58466666666668</v>
      </c>
      <c r="Q233" s="14"/>
      <c r="R233" s="15" t="s">
        <v>6</v>
      </c>
    </row>
    <row r="234" spans="1:18">
      <c r="A234" s="175" t="s">
        <v>55</v>
      </c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44"/>
      <c r="P234" s="44"/>
      <c r="Q234" s="14"/>
      <c r="R234" s="19"/>
    </row>
    <row r="235" spans="1:18">
      <c r="A235" s="45">
        <v>0.219546021362233</v>
      </c>
      <c r="B235" s="45">
        <v>0.3115230825154488</v>
      </c>
      <c r="C235" s="45">
        <v>0.10831524520529442</v>
      </c>
      <c r="D235" s="45">
        <v>0.31284605320827075</v>
      </c>
      <c r="E235" s="45">
        <v>0.34992964321000636</v>
      </c>
      <c r="F235" s="45">
        <v>0.49341563109300007</v>
      </c>
      <c r="G235" s="45">
        <v>0.23030150616076459</v>
      </c>
      <c r="H235" s="45">
        <v>0.232351384799827</v>
      </c>
      <c r="I235" s="45">
        <v>0.18752693211715357</v>
      </c>
      <c r="J235" s="45">
        <v>0.2190726743789935</v>
      </c>
      <c r="K235" s="45">
        <v>0.20563744800272649</v>
      </c>
      <c r="L235" s="45">
        <v>0.20389868565833455</v>
      </c>
      <c r="M235" s="45">
        <v>0.20379781415515208</v>
      </c>
      <c r="N235" s="45">
        <v>0.20730311309009039</v>
      </c>
      <c r="O235" s="45">
        <v>0.17716463113875794</v>
      </c>
      <c r="P235" s="45">
        <v>0.21020694616241628</v>
      </c>
      <c r="Q235" s="14"/>
      <c r="R235" s="15" t="s">
        <v>3</v>
      </c>
    </row>
    <row r="236" spans="1:18">
      <c r="A236" s="45">
        <v>0.22110248090977611</v>
      </c>
      <c r="B236" s="45">
        <v>0.50408042058027813</v>
      </c>
      <c r="C236" s="45">
        <v>0.52737493139489211</v>
      </c>
      <c r="D236" s="45">
        <v>0.47634992110225927</v>
      </c>
      <c r="E236" s="45">
        <v>0.39694698996223587</v>
      </c>
      <c r="F236" s="45">
        <v>0.18272714786711866</v>
      </c>
      <c r="G236" s="45">
        <v>0.18686138173719621</v>
      </c>
      <c r="H236" s="45">
        <v>0.18731817443786514</v>
      </c>
      <c r="I236" s="45">
        <v>0.19733630773830116</v>
      </c>
      <c r="J236" s="45">
        <v>0.20149643459291688</v>
      </c>
      <c r="K236" s="45">
        <v>0.20140013601141482</v>
      </c>
      <c r="L236" s="45">
        <v>0.19926372856172173</v>
      </c>
      <c r="M236" s="45">
        <v>0.20435471665245541</v>
      </c>
      <c r="N236" s="45">
        <v>0.19563512248541901</v>
      </c>
      <c r="O236" s="45">
        <v>0.19616442349925897</v>
      </c>
      <c r="P236" s="45">
        <v>0.18682257688690027</v>
      </c>
      <c r="Q236" s="14"/>
      <c r="R236" s="15" t="s">
        <v>4</v>
      </c>
    </row>
    <row r="237" spans="1:18">
      <c r="A237" s="45">
        <v>4.0319667747711847E-2</v>
      </c>
      <c r="B237" s="45">
        <v>5.6130130225871724E-2</v>
      </c>
      <c r="C237" s="45">
        <v>0.18676740649587026</v>
      </c>
      <c r="D237" s="45">
        <v>0.2974174453310745</v>
      </c>
      <c r="E237" s="45">
        <v>0.54336641958756982</v>
      </c>
      <c r="F237" s="45">
        <v>0.19130390507553371</v>
      </c>
      <c r="G237" s="45">
        <v>0.19762039601118953</v>
      </c>
      <c r="H237" s="45">
        <v>0.18022278793578467</v>
      </c>
      <c r="I237" s="45">
        <v>0.20952934340499674</v>
      </c>
      <c r="J237" s="45">
        <v>0.20406393118064445</v>
      </c>
      <c r="K237" s="45">
        <v>0.19885132282693119</v>
      </c>
      <c r="L237" s="45">
        <v>0.20390592246953693</v>
      </c>
      <c r="M237" s="45">
        <v>0.20137331668932767</v>
      </c>
      <c r="N237" s="45">
        <v>0.21098167351691755</v>
      </c>
      <c r="O237" s="45">
        <v>0.19823425574568362</v>
      </c>
      <c r="P237" s="45">
        <v>0.20163482546703795</v>
      </c>
      <c r="Q237" s="14"/>
      <c r="R237" s="15" t="s">
        <v>5</v>
      </c>
    </row>
    <row r="238" spans="1:18">
      <c r="A238" s="45">
        <v>7.4100494442310538E-2</v>
      </c>
      <c r="B238" s="45">
        <v>0.11762877963478369</v>
      </c>
      <c r="C238" s="45">
        <v>0.2765781218352284</v>
      </c>
      <c r="D238" s="45">
        <v>-0.86875932349419205</v>
      </c>
      <c r="E238" s="45">
        <v>0.80985217067377191</v>
      </c>
      <c r="F238" s="45">
        <v>0.22289791932206215</v>
      </c>
      <c r="G238" s="45">
        <v>0.21456342412683244</v>
      </c>
      <c r="H238" s="45">
        <v>0.16662629963551387</v>
      </c>
      <c r="I238" s="45">
        <v>0.18641384062914659</v>
      </c>
      <c r="J238" s="45">
        <v>0.16979808461773668</v>
      </c>
      <c r="K238" s="45">
        <v>0.18398137345366777</v>
      </c>
      <c r="L238" s="45">
        <v>0.18862476273679427</v>
      </c>
      <c r="M238" s="45">
        <v>0.18933643358038094</v>
      </c>
      <c r="N238" s="45">
        <v>0.1929565552699016</v>
      </c>
      <c r="O238" s="45">
        <v>0.1918157336484394</v>
      </c>
      <c r="P238" s="45" t="s">
        <v>10</v>
      </c>
      <c r="Q238" s="14"/>
      <c r="R238" s="15" t="s">
        <v>32</v>
      </c>
    </row>
    <row r="239" spans="1:18">
      <c r="A239" s="34">
        <v>0.15714787189784007</v>
      </c>
      <c r="B239" s="34">
        <v>0.18464533450568216</v>
      </c>
      <c r="C239" s="34">
        <v>0.25947667341509789</v>
      </c>
      <c r="D239" s="34">
        <v>0.47195485210289051</v>
      </c>
      <c r="E239" s="34">
        <v>0.57281418823655761</v>
      </c>
      <c r="F239" s="34">
        <v>0.28618867001116127</v>
      </c>
      <c r="G239" s="34">
        <v>0.20981400292524066</v>
      </c>
      <c r="H239" s="34">
        <v>0.18715222120554295</v>
      </c>
      <c r="I239" s="34">
        <v>0.19373037952437586</v>
      </c>
      <c r="J239" s="34">
        <v>0.19968764737806274</v>
      </c>
      <c r="K239" s="34">
        <v>0.19798848379625028</v>
      </c>
      <c r="L239" s="34">
        <v>0.19919948750395586</v>
      </c>
      <c r="M239" s="34">
        <v>0.19952764272190393</v>
      </c>
      <c r="N239" s="34">
        <v>0.20080118568287605</v>
      </c>
      <c r="O239" s="34">
        <v>0.19101060044087156</v>
      </c>
      <c r="P239" s="34">
        <v>0.19978483005751274</v>
      </c>
      <c r="Q239" s="14"/>
      <c r="R239" s="15" t="s">
        <v>6</v>
      </c>
    </row>
    <row r="240" spans="1:18">
      <c r="A240" s="177" t="s">
        <v>56</v>
      </c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26"/>
      <c r="P240" s="26"/>
      <c r="Q240" s="14"/>
      <c r="R240" s="10"/>
    </row>
    <row r="241" spans="1:19">
      <c r="A241" s="29">
        <v>55.68338</v>
      </c>
      <c r="B241" s="29">
        <v>5.6820000000000004</v>
      </c>
      <c r="C241" s="29">
        <v>18.416430000000002</v>
      </c>
      <c r="D241" s="29">
        <v>25.11647</v>
      </c>
      <c r="E241" s="29">
        <v>38.931160000000006</v>
      </c>
      <c r="F241" s="29">
        <v>24.337229999999998</v>
      </c>
      <c r="G241" s="29">
        <v>33.146639999999998</v>
      </c>
      <c r="H241" s="29">
        <v>32.117849999999997</v>
      </c>
      <c r="I241" s="29">
        <v>35.918109999999999</v>
      </c>
      <c r="J241" s="29">
        <v>51.005879999999998</v>
      </c>
      <c r="K241" s="29">
        <v>79.39076</v>
      </c>
      <c r="L241" s="29">
        <v>95.249920000000003</v>
      </c>
      <c r="M241" s="29">
        <v>70.444490000000002</v>
      </c>
      <c r="N241" s="29">
        <v>78.388410000000007</v>
      </c>
      <c r="O241" s="29">
        <v>101.59415</v>
      </c>
      <c r="P241" s="29">
        <v>117.26797000000001</v>
      </c>
      <c r="Q241" s="14">
        <v>0.15427876506668947</v>
      </c>
      <c r="R241" s="15" t="s">
        <v>3</v>
      </c>
    </row>
    <row r="242" spans="1:19">
      <c r="A242" s="29">
        <v>47.531999999999996</v>
      </c>
      <c r="B242" s="29">
        <v>6.5380600000000006</v>
      </c>
      <c r="C242" s="29">
        <v>6.72546</v>
      </c>
      <c r="D242" s="29">
        <v>27.07593</v>
      </c>
      <c r="E242" s="29">
        <v>25.449819999999999</v>
      </c>
      <c r="F242" s="29">
        <v>28.08616</v>
      </c>
      <c r="G242" s="29">
        <v>29.559150000000002</v>
      </c>
      <c r="H242" s="29">
        <v>30.331619999999997</v>
      </c>
      <c r="I242" s="29">
        <v>47.897790000000001</v>
      </c>
      <c r="J242" s="29">
        <v>63.178719999999998</v>
      </c>
      <c r="K242" s="29">
        <v>96.458079999999995</v>
      </c>
      <c r="L242" s="29">
        <v>104.76425</v>
      </c>
      <c r="M242" s="29">
        <v>50.424720000000001</v>
      </c>
      <c r="N242" s="29">
        <v>62.668129999999998</v>
      </c>
      <c r="O242" s="29">
        <v>109.29500999999999</v>
      </c>
      <c r="P242" s="29">
        <v>113.26985999999999</v>
      </c>
      <c r="Q242" s="14">
        <v>3.6368083044230559E-2</v>
      </c>
      <c r="R242" s="15" t="s">
        <v>4</v>
      </c>
    </row>
    <row r="243" spans="1:19">
      <c r="A243" s="29">
        <v>45.114620000000002</v>
      </c>
      <c r="B243" s="29">
        <v>26.249869999999998</v>
      </c>
      <c r="C243" s="29">
        <v>12.054020000000001</v>
      </c>
      <c r="D243" s="29">
        <v>28.11768</v>
      </c>
      <c r="E243" s="29">
        <v>24.482140000000001</v>
      </c>
      <c r="F243" s="29">
        <v>31.448040000000002</v>
      </c>
      <c r="G243" s="29">
        <v>26.22531</v>
      </c>
      <c r="H243" s="29">
        <v>39.679650000000002</v>
      </c>
      <c r="I243" s="29">
        <v>30.540980000000001</v>
      </c>
      <c r="J243" s="29">
        <v>77.916889999999995</v>
      </c>
      <c r="K243" s="29">
        <v>110.27712</v>
      </c>
      <c r="L243" s="29">
        <v>116.57365</v>
      </c>
      <c r="M243" s="29">
        <v>85.76773</v>
      </c>
      <c r="N243" s="29">
        <v>55.167839999999998</v>
      </c>
      <c r="O243" s="29">
        <v>100.23866000000001</v>
      </c>
      <c r="P243" s="29">
        <v>118.87207000000001</v>
      </c>
      <c r="Q243" s="14">
        <v>0.18589045384285852</v>
      </c>
      <c r="R243" s="15" t="s">
        <v>5</v>
      </c>
    </row>
    <row r="244" spans="1:19">
      <c r="A244" s="29">
        <v>31.916830000000001</v>
      </c>
      <c r="B244" s="29">
        <v>22.176680000000001</v>
      </c>
      <c r="C244" s="29">
        <v>14.859290000000001</v>
      </c>
      <c r="D244" s="29">
        <v>-17.525590000000001</v>
      </c>
      <c r="E244" s="29">
        <v>3.53735</v>
      </c>
      <c r="F244" s="29">
        <v>33.276769999999999</v>
      </c>
      <c r="G244" s="29">
        <v>57.985459999999996</v>
      </c>
      <c r="H244" s="29">
        <v>63.414300000000004</v>
      </c>
      <c r="I244" s="29">
        <v>61.309170000000002</v>
      </c>
      <c r="J244" s="29">
        <v>51.041809999999998</v>
      </c>
      <c r="K244" s="29">
        <v>75.460890000000006</v>
      </c>
      <c r="L244" s="29">
        <v>96.662840000000003</v>
      </c>
      <c r="M244" s="29">
        <v>70.15428</v>
      </c>
      <c r="N244" s="29">
        <v>97.970240000000004</v>
      </c>
      <c r="O244" s="29">
        <v>106.09705</v>
      </c>
      <c r="P244" s="29">
        <v>0</v>
      </c>
      <c r="Q244" s="14">
        <v>-1</v>
      </c>
      <c r="R244" s="15" t="s">
        <v>32</v>
      </c>
    </row>
    <row r="245" spans="1:19">
      <c r="A245" s="31">
        <v>180.24682999999999</v>
      </c>
      <c r="B245" s="31">
        <v>60.646609999999995</v>
      </c>
      <c r="C245" s="31">
        <v>52.055200000000006</v>
      </c>
      <c r="D245" s="31">
        <v>62.784489999999998</v>
      </c>
      <c r="E245" s="31">
        <v>92.400470000000013</v>
      </c>
      <c r="F245" s="31">
        <v>117.1482</v>
      </c>
      <c r="G245" s="31">
        <v>146.91656</v>
      </c>
      <c r="H245" s="31">
        <v>165.54342</v>
      </c>
      <c r="I245" s="31">
        <v>175.66605000000001</v>
      </c>
      <c r="J245" s="31">
        <v>243.14329999999998</v>
      </c>
      <c r="K245" s="31">
        <v>361.58684999999997</v>
      </c>
      <c r="L245" s="31">
        <v>413.25066000000004</v>
      </c>
      <c r="M245" s="31">
        <v>276.79122000000001</v>
      </c>
      <c r="N245" s="31">
        <v>294.19461999999999</v>
      </c>
      <c r="O245" s="31">
        <v>417.22487000000001</v>
      </c>
      <c r="P245" s="31">
        <v>465.87986666666666</v>
      </c>
      <c r="Q245" s="14"/>
      <c r="R245" s="15" t="s">
        <v>6</v>
      </c>
    </row>
    <row r="246" spans="1:19">
      <c r="A246" s="34">
        <v>9.0839256959204459E-2</v>
      </c>
      <c r="B246" s="34">
        <v>3.6200001906500731E-2</v>
      </c>
      <c r="C246" s="34">
        <v>2.7492165673919249E-2</v>
      </c>
      <c r="D246" s="34">
        <v>3.2576877918423071E-2</v>
      </c>
      <c r="E246" s="34">
        <v>4.5461871693622001E-2</v>
      </c>
      <c r="F246" s="34">
        <v>5.350623305809743E-2</v>
      </c>
      <c r="G246" s="34">
        <v>6.7872492633153564E-2</v>
      </c>
      <c r="H246" s="34">
        <v>7.1728261833163887E-2</v>
      </c>
      <c r="I246" s="34">
        <v>7.3284612161535923E-2</v>
      </c>
      <c r="J246" s="34">
        <v>9.0754773512562462E-2</v>
      </c>
      <c r="K246" s="34">
        <v>0.11653166377778378</v>
      </c>
      <c r="L246" s="34">
        <v>0.12541914967354473</v>
      </c>
      <c r="M246" s="34">
        <v>9.4940262981345599E-2</v>
      </c>
      <c r="N246" s="34">
        <v>0.11077992587655672</v>
      </c>
      <c r="O246" s="34">
        <v>0.13096740011729546</v>
      </c>
      <c r="P246" s="34">
        <v>0.1352610357180595</v>
      </c>
      <c r="Q246" s="14"/>
      <c r="R246" s="19" t="s">
        <v>57</v>
      </c>
    </row>
    <row r="247" spans="1:19">
      <c r="A247" s="36"/>
      <c r="B247" s="36">
        <v>-0.66353577480391746</v>
      </c>
      <c r="C247" s="36">
        <v>-0.14166348292179876</v>
      </c>
      <c r="D247" s="36">
        <v>0.20611370237747595</v>
      </c>
      <c r="E247" s="36">
        <v>0.47170853820744596</v>
      </c>
      <c r="F247" s="36">
        <v>0.26783121341265881</v>
      </c>
      <c r="G247" s="36">
        <v>0.25410855651217856</v>
      </c>
      <c r="H247" s="36">
        <v>0.12678529908405145</v>
      </c>
      <c r="I247" s="36">
        <v>6.1147884947647002E-2</v>
      </c>
      <c r="J247" s="36">
        <v>0.38412231617890868</v>
      </c>
      <c r="K247" s="36">
        <v>0.4871347472868881</v>
      </c>
      <c r="L247" s="36">
        <v>0.14288077677603628</v>
      </c>
      <c r="M247" s="36">
        <v>-0.33020985374832801</v>
      </c>
      <c r="N247" s="36">
        <v>6.2875549303912148E-2</v>
      </c>
      <c r="O247" s="36">
        <v>0.41819340544024919</v>
      </c>
      <c r="P247" s="36">
        <v>0.11661576326134782</v>
      </c>
      <c r="Q247" s="14"/>
      <c r="R247" s="25" t="s">
        <v>33</v>
      </c>
    </row>
    <row r="248" spans="1:19" ht="15" hidden="1" customHeight="1">
      <c r="A248" s="183"/>
      <c r="B248" s="184"/>
      <c r="C248" s="184"/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26"/>
      <c r="P248" s="26"/>
      <c r="Q248" s="14"/>
      <c r="R248" s="10"/>
    </row>
    <row r="249" spans="1:19" ht="15" hidden="1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14"/>
      <c r="R249" s="15"/>
      <c r="S249" s="33"/>
    </row>
    <row r="250" spans="1:19" ht="15" hidden="1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14"/>
      <c r="R250" s="15"/>
    </row>
    <row r="251" spans="1:19" ht="15" hidden="1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14"/>
      <c r="R251" s="15"/>
    </row>
    <row r="252" spans="1:19" ht="15" hidden="1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14"/>
      <c r="R252" s="15"/>
    </row>
    <row r="253" spans="1:19" ht="15" hidden="1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14"/>
      <c r="R253" s="15"/>
      <c r="S253" s="33"/>
    </row>
    <row r="254" spans="1:19" ht="15" hidden="1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14"/>
      <c r="R254" s="19"/>
      <c r="S254" s="33"/>
    </row>
    <row r="255" spans="1:19" ht="15" hidden="1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14"/>
      <c r="R255" s="51"/>
    </row>
    <row r="256" spans="1:19">
      <c r="A256" s="185" t="s">
        <v>58</v>
      </c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7"/>
      <c r="O256" s="22"/>
      <c r="P256" s="22"/>
      <c r="Q256" s="14"/>
      <c r="R256" s="10"/>
    </row>
    <row r="257" spans="1:18">
      <c r="A257" s="188" t="s">
        <v>59</v>
      </c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90"/>
      <c r="O257" s="52"/>
      <c r="P257" s="52"/>
      <c r="Q257" s="14"/>
      <c r="R257" s="10"/>
    </row>
    <row r="258" spans="1:18">
      <c r="A258" s="65">
        <v>13.89359</v>
      </c>
      <c r="B258" s="65">
        <v>14.696999999999999</v>
      </c>
      <c r="C258" s="65">
        <v>13.797370000000001</v>
      </c>
      <c r="D258" s="65">
        <v>13.65265</v>
      </c>
      <c r="E258" s="65">
        <v>14.274459999999999</v>
      </c>
      <c r="F258" s="65">
        <v>14.74133</v>
      </c>
      <c r="G258" s="65">
        <v>14.08756</v>
      </c>
      <c r="H258" s="65">
        <v>14.470360000000001</v>
      </c>
      <c r="I258" s="65">
        <v>15.165649999999999</v>
      </c>
      <c r="J258" s="65">
        <v>14.362690000000001</v>
      </c>
      <c r="K258" s="65">
        <v>12.36341</v>
      </c>
      <c r="L258" s="65">
        <v>11.962219999999999</v>
      </c>
      <c r="M258" s="65">
        <v>19.78905</v>
      </c>
      <c r="N258" s="65">
        <v>10.18676</v>
      </c>
      <c r="O258" s="65">
        <v>16.276730000000001</v>
      </c>
      <c r="P258" s="65">
        <v>18.132830000000002</v>
      </c>
      <c r="Q258" s="14"/>
      <c r="R258" s="15" t="s">
        <v>3</v>
      </c>
    </row>
    <row r="259" spans="1:18">
      <c r="A259" s="65">
        <v>29.513000000000002</v>
      </c>
      <c r="B259" s="65">
        <v>29.510390000000001</v>
      </c>
      <c r="C259" s="65">
        <v>27.273259999999997</v>
      </c>
      <c r="D259" s="65">
        <v>27.663979999999999</v>
      </c>
      <c r="E259" s="65">
        <v>28.40343</v>
      </c>
      <c r="F259" s="65">
        <v>29.953250000000001</v>
      </c>
      <c r="G259" s="65">
        <v>28.778369999999999</v>
      </c>
      <c r="H259" s="65">
        <v>29.23752</v>
      </c>
      <c r="I259" s="65">
        <v>30.240089999999999</v>
      </c>
      <c r="J259" s="65">
        <v>28.631880000000002</v>
      </c>
      <c r="K259" s="65">
        <v>24.945650000000001</v>
      </c>
      <c r="L259" s="65">
        <v>23.96133</v>
      </c>
      <c r="M259" s="65">
        <v>31.185179999999999</v>
      </c>
      <c r="N259" s="65">
        <v>20.08503</v>
      </c>
      <c r="O259" s="65">
        <v>32.910489999999996</v>
      </c>
      <c r="P259" s="65">
        <v>37.724489999999996</v>
      </c>
      <c r="Q259" s="14"/>
      <c r="R259" s="15" t="s">
        <v>4</v>
      </c>
    </row>
    <row r="260" spans="1:18">
      <c r="A260" s="65">
        <v>45.007019999999997</v>
      </c>
      <c r="B260" s="65">
        <v>43.946719999999999</v>
      </c>
      <c r="C260" s="65">
        <v>41.27223</v>
      </c>
      <c r="D260" s="65">
        <v>42.287790000000001</v>
      </c>
      <c r="E260" s="65">
        <v>42.85528</v>
      </c>
      <c r="F260" s="65">
        <v>44.188789999999997</v>
      </c>
      <c r="G260" s="65">
        <v>43.304470000000002</v>
      </c>
      <c r="H260" s="65">
        <v>44.247709999999998</v>
      </c>
      <c r="I260" s="65">
        <v>45.16442</v>
      </c>
      <c r="J260" s="65">
        <v>42.573509999999999</v>
      </c>
      <c r="K260" s="65">
        <v>37.653449999999999</v>
      </c>
      <c r="L260" s="65">
        <v>36.094720000000002</v>
      </c>
      <c r="M260" s="65">
        <v>42.468830000000004</v>
      </c>
      <c r="N260" s="65">
        <v>59.038110000000003</v>
      </c>
      <c r="O260" s="65">
        <v>49.705460000000002</v>
      </c>
      <c r="P260" s="65">
        <v>58.707569999999997</v>
      </c>
      <c r="Q260" s="14"/>
      <c r="R260" s="15" t="s">
        <v>5</v>
      </c>
    </row>
    <row r="261" spans="1:18">
      <c r="A261" s="65">
        <v>59.968000000000004</v>
      </c>
      <c r="B261" s="65">
        <v>58.311839999999997</v>
      </c>
      <c r="C261" s="65">
        <v>55.031370000000003</v>
      </c>
      <c r="D261" s="65">
        <v>56.848620000000004</v>
      </c>
      <c r="E261" s="65">
        <v>57.974089999999997</v>
      </c>
      <c r="F261" s="65">
        <v>58.540610000000001</v>
      </c>
      <c r="G261" s="65">
        <v>58.032820000000001</v>
      </c>
      <c r="H261" s="65">
        <v>59.773660000000007</v>
      </c>
      <c r="I261" s="65">
        <v>60.099699999999999</v>
      </c>
      <c r="J261" s="65">
        <v>55.610349999999997</v>
      </c>
      <c r="K261" s="65">
        <v>50.121199999999995</v>
      </c>
      <c r="L261" s="65">
        <v>48.371010000000005</v>
      </c>
      <c r="M261" s="65">
        <v>53.77937</v>
      </c>
      <c r="N261" s="65">
        <v>80.073669999999993</v>
      </c>
      <c r="O261" s="65">
        <v>67.174700000000001</v>
      </c>
      <c r="P261" s="65">
        <v>78.276759999999996</v>
      </c>
      <c r="Q261" s="14"/>
      <c r="R261" s="15" t="s">
        <v>6</v>
      </c>
    </row>
    <row r="262" spans="1:18">
      <c r="A262" s="34">
        <v>3.0222160141898605E-2</v>
      </c>
      <c r="B262" s="34">
        <v>3.4806376138279874E-2</v>
      </c>
      <c r="C262" s="34">
        <v>2.9063984795039677E-2</v>
      </c>
      <c r="D262" s="34">
        <v>2.9496943489878219E-2</v>
      </c>
      <c r="E262" s="34">
        <v>2.8523779599113445E-2</v>
      </c>
      <c r="F262" s="34">
        <v>2.6737820316685951E-2</v>
      </c>
      <c r="G262" s="34">
        <v>2.6809994380014936E-2</v>
      </c>
      <c r="H262" s="34">
        <v>2.5899312308556365E-2</v>
      </c>
      <c r="I262" s="34">
        <v>2.5072478179617858E-2</v>
      </c>
      <c r="J262" s="34">
        <v>2.0756914622793752E-2</v>
      </c>
      <c r="K262" s="34">
        <v>1.6152984619155968E-2</v>
      </c>
      <c r="L262" s="34">
        <v>1.4680317614134068E-2</v>
      </c>
      <c r="M262" s="34">
        <v>1.8446493825819647E-2</v>
      </c>
      <c r="N262" s="34">
        <v>3.0151996753930658E-2</v>
      </c>
      <c r="O262" s="34">
        <v>2.1086220993152417E-2</v>
      </c>
      <c r="P262" s="34">
        <v>2.2726450288587927E-2</v>
      </c>
      <c r="Q262" s="14"/>
      <c r="R262" s="19" t="s">
        <v>7</v>
      </c>
    </row>
    <row r="263" spans="1:18">
      <c r="A263" s="191" t="s">
        <v>60</v>
      </c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22"/>
      <c r="P263" s="22"/>
      <c r="Q263" s="14"/>
      <c r="R263" s="10"/>
    </row>
    <row r="264" spans="1:18">
      <c r="A264" s="65">
        <v>87.774210000000011</v>
      </c>
      <c r="B264" s="65">
        <v>-21.007000000000001</v>
      </c>
      <c r="C264" s="65">
        <v>58.531510000000004</v>
      </c>
      <c r="D264" s="65">
        <v>-39.68045</v>
      </c>
      <c r="E264" s="65">
        <v>-3.3588100000000001</v>
      </c>
      <c r="F264" s="65">
        <v>60.702030000000001</v>
      </c>
      <c r="G264" s="65">
        <v>11.787190000000001</v>
      </c>
      <c r="H264" s="65">
        <v>23.752770000000002</v>
      </c>
      <c r="I264" s="65">
        <v>59.775510000000004</v>
      </c>
      <c r="J264" s="65">
        <v>12.032920000000001</v>
      </c>
      <c r="K264" s="65">
        <v>-42.014510000000001</v>
      </c>
      <c r="L264" s="65">
        <v>-163.93951999999999</v>
      </c>
      <c r="M264" s="65">
        <v>-130.71195</v>
      </c>
      <c r="N264" s="65">
        <v>143.94734</v>
      </c>
      <c r="O264" s="65">
        <v>102.3938</v>
      </c>
      <c r="P264" s="65">
        <v>43.961370000000002</v>
      </c>
      <c r="Q264" s="14"/>
      <c r="R264" s="15" t="s">
        <v>3</v>
      </c>
    </row>
    <row r="265" spans="1:18">
      <c r="A265" s="65">
        <v>80.849999999999994</v>
      </c>
      <c r="B265" s="65">
        <v>-35.366669999999999</v>
      </c>
      <c r="C265" s="65">
        <v>130.40461999999999</v>
      </c>
      <c r="D265" s="65">
        <v>-71.69671000000001</v>
      </c>
      <c r="E265" s="65">
        <v>49.415910000000004</v>
      </c>
      <c r="F265" s="65">
        <v>144.41588000000002</v>
      </c>
      <c r="G265" s="65">
        <v>88.623509999999996</v>
      </c>
      <c r="H265" s="65">
        <v>78.983469999999997</v>
      </c>
      <c r="I265" s="65">
        <v>162.95291</v>
      </c>
      <c r="J265" s="65">
        <v>165.43826000000001</v>
      </c>
      <c r="K265" s="65">
        <v>16.565159999999999</v>
      </c>
      <c r="L265" s="65">
        <v>-173.87911</v>
      </c>
      <c r="M265" s="65">
        <v>10.219889999999999</v>
      </c>
      <c r="N265" s="65">
        <v>277.60660999999999</v>
      </c>
      <c r="O265" s="65">
        <v>402.94923</v>
      </c>
      <c r="P265" s="65">
        <v>177.4136</v>
      </c>
      <c r="Q265" s="14"/>
      <c r="R265" s="15" t="s">
        <v>4</v>
      </c>
    </row>
    <row r="266" spans="1:18">
      <c r="A266" s="65">
        <v>132.19132999999999</v>
      </c>
      <c r="B266" s="65">
        <v>-79.143990000000002</v>
      </c>
      <c r="C266" s="65">
        <v>178.88229000000001</v>
      </c>
      <c r="D266" s="65">
        <v>-110.26732000000001</v>
      </c>
      <c r="E266" s="65">
        <v>54.538669999999996</v>
      </c>
      <c r="F266" s="65">
        <v>155.02404999999999</v>
      </c>
      <c r="G266" s="65">
        <v>116.27658</v>
      </c>
      <c r="H266" s="65">
        <v>150.75790000000001</v>
      </c>
      <c r="I266" s="65">
        <v>190.12727999999998</v>
      </c>
      <c r="J266" s="65">
        <v>328.05635999999998</v>
      </c>
      <c r="K266" s="65">
        <v>176.38329000000002</v>
      </c>
      <c r="L266" s="65">
        <v>-183.45914999999999</v>
      </c>
      <c r="M266" s="65">
        <v>194.53537</v>
      </c>
      <c r="N266" s="65">
        <v>370.81303000000003</v>
      </c>
      <c r="O266" s="65">
        <v>597.44693000000007</v>
      </c>
      <c r="P266" s="65">
        <v>295.51913000000002</v>
      </c>
      <c r="Q266" s="14"/>
      <c r="R266" s="15" t="s">
        <v>5</v>
      </c>
    </row>
    <row r="267" spans="1:18">
      <c r="A267" s="65">
        <v>53.734000000000002</v>
      </c>
      <c r="B267" s="65">
        <v>-77.225169999999991</v>
      </c>
      <c r="C267" s="65">
        <v>207.51695999999998</v>
      </c>
      <c r="D267" s="65">
        <v>-130.61118999999999</v>
      </c>
      <c r="E267" s="65">
        <v>139.35685000000001</v>
      </c>
      <c r="F267" s="65">
        <v>163.74207000000001</v>
      </c>
      <c r="G267" s="65">
        <v>199.07642000000001</v>
      </c>
      <c r="H267" s="65">
        <v>279.91903000000002</v>
      </c>
      <c r="I267" s="65">
        <v>270.82847999999996</v>
      </c>
      <c r="J267" s="65">
        <v>535.11285999999996</v>
      </c>
      <c r="K267" s="65">
        <v>236.68586999999999</v>
      </c>
      <c r="L267" s="65">
        <v>-105.05930000000001</v>
      </c>
      <c r="M267" s="65">
        <v>329.92689000000001</v>
      </c>
      <c r="N267" s="65">
        <v>577.95322999999996</v>
      </c>
      <c r="O267" s="65">
        <v>682.21481999999992</v>
      </c>
      <c r="P267" s="65">
        <v>0</v>
      </c>
      <c r="Q267" s="14"/>
      <c r="R267" s="15" t="s">
        <v>6</v>
      </c>
    </row>
    <row r="268" spans="1:18">
      <c r="A268" s="31">
        <v>0.29811342590602014</v>
      </c>
      <c r="B268" s="31">
        <v>-1.2733633421554806</v>
      </c>
      <c r="C268" s="31">
        <v>3.9864789684796134</v>
      </c>
      <c r="D268" s="31">
        <v>-2.0803098026280056</v>
      </c>
      <c r="E268" s="31">
        <v>1.5081833458206435</v>
      </c>
      <c r="F268" s="31">
        <v>1.3977344082111378</v>
      </c>
      <c r="G268" s="31">
        <v>1.3550305016670687</v>
      </c>
      <c r="H268" s="31">
        <v>1.6909100343583576</v>
      </c>
      <c r="I268" s="31">
        <v>1.5417235145891874</v>
      </c>
      <c r="J268" s="31">
        <v>2.2008126894715998</v>
      </c>
      <c r="K268" s="31">
        <v>0.6545754360259507</v>
      </c>
      <c r="L268" s="31">
        <v>-0.2542265752219246</v>
      </c>
      <c r="M268" s="31">
        <v>1.1919702149511824</v>
      </c>
      <c r="N268" s="31">
        <v>1.964526849607243</v>
      </c>
      <c r="O268" s="31">
        <v>1.635125010644739</v>
      </c>
      <c r="P268" s="31">
        <v>0.84576633346679653</v>
      </c>
      <c r="Q268" s="14"/>
      <c r="R268" s="19" t="s">
        <v>61</v>
      </c>
    </row>
    <row r="269" spans="1:18">
      <c r="A269" s="177" t="s">
        <v>62</v>
      </c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26"/>
      <c r="P269" s="26"/>
      <c r="Q269" s="14"/>
      <c r="R269" s="10"/>
    </row>
    <row r="270" spans="1:18">
      <c r="A270" s="65">
        <v>70.034360000000021</v>
      </c>
      <c r="B270" s="65">
        <v>-31.689</v>
      </c>
      <c r="C270" s="65">
        <v>56.017790000000005</v>
      </c>
      <c r="D270" s="65">
        <v>-56.932869999999994</v>
      </c>
      <c r="E270" s="65">
        <v>-13.62987</v>
      </c>
      <c r="F270" s="65">
        <v>33.520270000000004</v>
      </c>
      <c r="G270" s="65">
        <v>3.3372399999999995</v>
      </c>
      <c r="H270" s="65">
        <v>17.569240000000001</v>
      </c>
      <c r="I270" s="65">
        <v>48.291720000000005</v>
      </c>
      <c r="J270" s="65">
        <v>5.0184500000000005</v>
      </c>
      <c r="K270" s="65">
        <v>-53.525130000000004</v>
      </c>
      <c r="L270" s="65">
        <v>-174.99600999999998</v>
      </c>
      <c r="M270" s="65">
        <v>-145.56684000000001</v>
      </c>
      <c r="N270" s="65">
        <v>139.9033</v>
      </c>
      <c r="O270" s="65">
        <v>93.777680000000004</v>
      </c>
      <c r="P270" s="65">
        <v>20.913340000000005</v>
      </c>
      <c r="Q270" s="53"/>
      <c r="R270" s="15" t="s">
        <v>3</v>
      </c>
    </row>
    <row r="271" spans="1:18">
      <c r="A271" s="65">
        <v>56.003999999999991</v>
      </c>
      <c r="B271" s="65">
        <v>-46.826629999999994</v>
      </c>
      <c r="C271" s="65">
        <v>126.89613999999999</v>
      </c>
      <c r="D271" s="65">
        <v>-96.166780000000017</v>
      </c>
      <c r="E271" s="65">
        <v>27.582440000000002</v>
      </c>
      <c r="F271" s="65">
        <v>103.62890000000002</v>
      </c>
      <c r="G271" s="65">
        <v>71.769970000000001</v>
      </c>
      <c r="H271" s="65">
        <v>66.296059999999997</v>
      </c>
      <c r="I271" s="65">
        <v>144.95833999999999</v>
      </c>
      <c r="J271" s="65">
        <v>152.25322</v>
      </c>
      <c r="K271" s="65">
        <v>-15.073360000000001</v>
      </c>
      <c r="L271" s="65">
        <v>-189.73648</v>
      </c>
      <c r="M271" s="65">
        <v>-6.5996500000000005</v>
      </c>
      <c r="N271" s="65">
        <v>268.81101999999998</v>
      </c>
      <c r="O271" s="65">
        <v>387.3116</v>
      </c>
      <c r="P271" s="65">
        <v>139.56434000000002</v>
      </c>
      <c r="Q271" s="53"/>
      <c r="R271" s="15" t="s">
        <v>4</v>
      </c>
    </row>
    <row r="272" spans="1:18">
      <c r="A272" s="65">
        <v>94.702819999999988</v>
      </c>
      <c r="B272" s="65">
        <v>-106.98849</v>
      </c>
      <c r="C272" s="65">
        <v>157.69367</v>
      </c>
      <c r="D272" s="65">
        <v>-146.08511000000001</v>
      </c>
      <c r="E272" s="65">
        <v>18.910499999999999</v>
      </c>
      <c r="F272" s="65">
        <v>102.74345</v>
      </c>
      <c r="G272" s="65">
        <v>91.36287999999999</v>
      </c>
      <c r="H272" s="65">
        <v>122.27086</v>
      </c>
      <c r="I272" s="65">
        <v>166.90040999999999</v>
      </c>
      <c r="J272" s="65">
        <v>310.61133000000001</v>
      </c>
      <c r="K272" s="65">
        <v>128.77530000000002</v>
      </c>
      <c r="L272" s="65">
        <v>-209.02622</v>
      </c>
      <c r="M272" s="65">
        <v>170.73266999999998</v>
      </c>
      <c r="N272" s="65">
        <v>360.25128000000001</v>
      </c>
      <c r="O272" s="65">
        <v>572.09278000000006</v>
      </c>
      <c r="P272" s="65">
        <v>251.80215000000001</v>
      </c>
      <c r="Q272" s="53"/>
      <c r="R272" s="15" t="s">
        <v>5</v>
      </c>
    </row>
    <row r="273" spans="1:18">
      <c r="A273" s="65">
        <v>8.0510000000000019</v>
      </c>
      <c r="B273" s="65">
        <v>-106.63708999999999</v>
      </c>
      <c r="C273" s="65">
        <v>165.51283999999998</v>
      </c>
      <c r="D273" s="65">
        <v>-174.44621999999998</v>
      </c>
      <c r="E273" s="65">
        <v>82.823160000000001</v>
      </c>
      <c r="F273" s="65">
        <v>94.110330000000005</v>
      </c>
      <c r="G273" s="65">
        <v>169.69518000000002</v>
      </c>
      <c r="H273" s="65">
        <v>241.11914000000002</v>
      </c>
      <c r="I273" s="65">
        <v>240.96974999999995</v>
      </c>
      <c r="J273" s="65">
        <v>506.86738999999994</v>
      </c>
      <c r="K273" s="65">
        <v>175.72118999999998</v>
      </c>
      <c r="L273" s="65">
        <v>-137.46706</v>
      </c>
      <c r="M273" s="65">
        <v>294.55739</v>
      </c>
      <c r="N273" s="65">
        <v>558.99986000000001</v>
      </c>
      <c r="O273" s="65">
        <v>642.50375999999994</v>
      </c>
      <c r="P273" s="65">
        <v>0</v>
      </c>
      <c r="Q273" s="14"/>
      <c r="R273" s="15" t="s">
        <v>6</v>
      </c>
    </row>
    <row r="274" spans="1:18">
      <c r="A274" s="171" t="s">
        <v>63</v>
      </c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54"/>
      <c r="P274" s="54"/>
      <c r="Q274" s="14"/>
      <c r="R274" s="15"/>
    </row>
    <row r="275" spans="1:18">
      <c r="A275" s="173" t="s">
        <v>64</v>
      </c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24"/>
      <c r="P275" s="24"/>
      <c r="Q275" s="14"/>
      <c r="R275" s="10"/>
    </row>
    <row r="276" spans="1:18">
      <c r="A276" s="65">
        <v>-17.739849999999997</v>
      </c>
      <c r="B276" s="65">
        <v>-10.682</v>
      </c>
      <c r="C276" s="65">
        <v>-2.5137199999999997</v>
      </c>
      <c r="D276" s="65">
        <v>-17.252419999999997</v>
      </c>
      <c r="E276" s="65">
        <v>-10.27106</v>
      </c>
      <c r="F276" s="65">
        <v>-27.181759999999997</v>
      </c>
      <c r="G276" s="65">
        <v>-8.4499500000000012</v>
      </c>
      <c r="H276" s="65">
        <v>-6.1835299999999993</v>
      </c>
      <c r="I276" s="65">
        <v>-11.483790000000001</v>
      </c>
      <c r="J276" s="65">
        <v>-7.0144700000000002</v>
      </c>
      <c r="K276" s="65">
        <v>-11.510620000000001</v>
      </c>
      <c r="L276" s="65">
        <v>-11.05649</v>
      </c>
      <c r="M276" s="65">
        <v>-14.854889999999999</v>
      </c>
      <c r="N276" s="65">
        <v>-4.0440399999999999</v>
      </c>
      <c r="O276" s="65">
        <v>-8.6161200000000004</v>
      </c>
      <c r="P276" s="65">
        <v>-23.048029999999997</v>
      </c>
      <c r="Q276" s="14"/>
      <c r="R276" s="15" t="s">
        <v>3</v>
      </c>
    </row>
    <row r="277" spans="1:18">
      <c r="A277" s="65">
        <v>-24.846</v>
      </c>
      <c r="B277" s="65">
        <v>-11.459959999999999</v>
      </c>
      <c r="C277" s="65">
        <v>-3.50848</v>
      </c>
      <c r="D277" s="65">
        <v>-24.47007</v>
      </c>
      <c r="E277" s="65">
        <v>-21.833470000000002</v>
      </c>
      <c r="F277" s="65">
        <v>-40.78698</v>
      </c>
      <c r="G277" s="65">
        <v>-16.853540000000002</v>
      </c>
      <c r="H277" s="65">
        <v>-12.68741</v>
      </c>
      <c r="I277" s="65">
        <v>-17.99457</v>
      </c>
      <c r="J277" s="65">
        <v>-13.185040000000001</v>
      </c>
      <c r="K277" s="65">
        <v>-31.63852</v>
      </c>
      <c r="L277" s="65">
        <v>-15.857370000000001</v>
      </c>
      <c r="M277" s="65">
        <v>-16.81954</v>
      </c>
      <c r="N277" s="65">
        <v>-8.7955900000000007</v>
      </c>
      <c r="O277" s="65">
        <v>-15.63763</v>
      </c>
      <c r="P277" s="65">
        <v>-37.849260000000001</v>
      </c>
      <c r="Q277" s="14"/>
      <c r="R277" s="15" t="s">
        <v>4</v>
      </c>
    </row>
    <row r="278" spans="1:18">
      <c r="A278" s="65">
        <v>-37.488510000000005</v>
      </c>
      <c r="B278" s="65">
        <v>-27.8445</v>
      </c>
      <c r="C278" s="65">
        <v>-21.18862</v>
      </c>
      <c r="D278" s="65">
        <v>-35.817790000000002</v>
      </c>
      <c r="E278" s="65">
        <v>-35.628169999999997</v>
      </c>
      <c r="F278" s="65">
        <v>-52.2806</v>
      </c>
      <c r="G278" s="65">
        <v>-24.913700000000002</v>
      </c>
      <c r="H278" s="65">
        <v>-28.48704</v>
      </c>
      <c r="I278" s="65">
        <v>-23.226869999999998</v>
      </c>
      <c r="J278" s="65">
        <v>-17.445029999999999</v>
      </c>
      <c r="K278" s="65">
        <v>-47.607990000000001</v>
      </c>
      <c r="L278" s="65">
        <v>-25.567070000000001</v>
      </c>
      <c r="M278" s="65">
        <v>-23.802700000000002</v>
      </c>
      <c r="N278" s="65">
        <v>-10.56175</v>
      </c>
      <c r="O278" s="65">
        <v>-25.354150000000001</v>
      </c>
      <c r="P278" s="65">
        <v>-43.716980000000007</v>
      </c>
      <c r="Q278" s="14"/>
      <c r="R278" s="15" t="s">
        <v>5</v>
      </c>
    </row>
    <row r="279" spans="1:18">
      <c r="A279" s="65">
        <v>-45.683</v>
      </c>
      <c r="B279" s="65">
        <v>-29.411919999999999</v>
      </c>
      <c r="C279" s="65">
        <v>-42.00412</v>
      </c>
      <c r="D279" s="65">
        <v>-43.835029999999996</v>
      </c>
      <c r="E279" s="65">
        <v>-56.53369</v>
      </c>
      <c r="F279" s="65">
        <v>-69.631740000000008</v>
      </c>
      <c r="G279" s="65">
        <v>-29.381240000000002</v>
      </c>
      <c r="H279" s="65">
        <v>-38.799889999999998</v>
      </c>
      <c r="I279" s="65">
        <v>-29.858730000000001</v>
      </c>
      <c r="J279" s="65">
        <v>-28.245470000000001</v>
      </c>
      <c r="K279" s="65">
        <v>-60.964680000000001</v>
      </c>
      <c r="L279" s="65">
        <v>-32.407759999999996</v>
      </c>
      <c r="M279" s="65">
        <v>-35.369500000000002</v>
      </c>
      <c r="N279" s="65">
        <v>-18.95337</v>
      </c>
      <c r="O279" s="65">
        <v>-39.711059999999996</v>
      </c>
      <c r="P279" s="65">
        <v>0</v>
      </c>
      <c r="Q279" s="14"/>
      <c r="R279" s="15" t="s">
        <v>6</v>
      </c>
    </row>
    <row r="280" spans="1:18">
      <c r="A280" s="175" t="s">
        <v>65</v>
      </c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44"/>
      <c r="P280" s="44"/>
      <c r="Q280" s="14"/>
      <c r="R280" s="10"/>
    </row>
    <row r="281" spans="1:18">
      <c r="A281" s="65">
        <v>-17.739849999999997</v>
      </c>
      <c r="B281" s="65">
        <v>-16.225999999999999</v>
      </c>
      <c r="C281" s="65">
        <v>-20.55885</v>
      </c>
      <c r="D281" s="65">
        <v>-32.780480000000004</v>
      </c>
      <c r="E281" s="65">
        <v>-20.330389999999998</v>
      </c>
      <c r="F281" s="65">
        <v>-20.929130000000001</v>
      </c>
      <c r="G281" s="65">
        <v>-18.069749999999999</v>
      </c>
      <c r="H281" s="65">
        <v>16.60961</v>
      </c>
      <c r="I281" s="65">
        <v>-12.534979999999999</v>
      </c>
      <c r="J281" s="65">
        <v>-31.472090000000001</v>
      </c>
      <c r="K281" s="65">
        <v>20.201720000000002</v>
      </c>
      <c r="L281" s="65">
        <v>79.672850000000011</v>
      </c>
      <c r="M281" s="65">
        <v>-6.0839999999999996</v>
      </c>
      <c r="N281" s="65">
        <v>-51.716970000000003</v>
      </c>
      <c r="O281" s="65">
        <v>-61.977350000000001</v>
      </c>
      <c r="P281" s="65">
        <v>-51.208460000000002</v>
      </c>
      <c r="Q281" s="14"/>
      <c r="R281" s="15" t="s">
        <v>3</v>
      </c>
    </row>
    <row r="282" spans="1:18">
      <c r="A282" s="65">
        <v>-90.596000000000004</v>
      </c>
      <c r="B282" s="65">
        <v>-10.047739999999999</v>
      </c>
      <c r="C282" s="65">
        <v>-48.647069999999999</v>
      </c>
      <c r="D282" s="65">
        <v>-25.61694</v>
      </c>
      <c r="E282" s="65">
        <v>-21.301839999999999</v>
      </c>
      <c r="F282" s="65">
        <v>-19.942160000000001</v>
      </c>
      <c r="G282" s="65">
        <v>-22.695550000000001</v>
      </c>
      <c r="H282" s="65">
        <v>15.054829999999999</v>
      </c>
      <c r="I282" s="65">
        <v>-36.966410000000003</v>
      </c>
      <c r="J282" s="65">
        <v>-57.428760000000004</v>
      </c>
      <c r="K282" s="65">
        <v>152.19832</v>
      </c>
      <c r="L282" s="65">
        <v>114.62999000000001</v>
      </c>
      <c r="M282" s="65">
        <v>26.795930000000002</v>
      </c>
      <c r="N282" s="65">
        <v>-33.471530000000001</v>
      </c>
      <c r="O282" s="65">
        <v>-151.00057000000001</v>
      </c>
      <c r="P282" s="65">
        <v>7.9599200000000003</v>
      </c>
      <c r="Q282" s="14"/>
      <c r="R282" s="15" t="s">
        <v>4</v>
      </c>
    </row>
    <row r="283" spans="1:18">
      <c r="A283" s="65">
        <v>-83.264649999999989</v>
      </c>
      <c r="B283" s="65">
        <v>-60.369870000000006</v>
      </c>
      <c r="C283" s="65">
        <v>-14.376530000000001</v>
      </c>
      <c r="D283" s="65">
        <v>-36.044730000000001</v>
      </c>
      <c r="E283" s="65">
        <v>-36.09357</v>
      </c>
      <c r="F283" s="65">
        <v>-32.477460000000001</v>
      </c>
      <c r="G283" s="65">
        <v>-27.807449999999999</v>
      </c>
      <c r="H283" s="65">
        <v>1.2111700000000001</v>
      </c>
      <c r="I283" s="65">
        <v>-27.288640000000001</v>
      </c>
      <c r="J283" s="65">
        <v>-148.89597000000001</v>
      </c>
      <c r="K283" s="65">
        <v>173.9162</v>
      </c>
      <c r="L283" s="65">
        <v>112.39538</v>
      </c>
      <c r="M283" s="65">
        <v>34.678019999999997</v>
      </c>
      <c r="N283" s="65">
        <v>41.742650000000005</v>
      </c>
      <c r="O283" s="65">
        <v>-87.046570000000003</v>
      </c>
      <c r="P283" s="65">
        <v>141.12727999999998</v>
      </c>
      <c r="Q283" s="14"/>
      <c r="R283" s="15" t="s">
        <v>5</v>
      </c>
    </row>
    <row r="284" spans="1:18">
      <c r="A284" s="65">
        <v>-56.695999999999998</v>
      </c>
      <c r="B284" s="65">
        <v>-128.97570999999999</v>
      </c>
      <c r="C284" s="65">
        <v>-32.170769999999997</v>
      </c>
      <c r="D284" s="65">
        <v>-44.040769999999995</v>
      </c>
      <c r="E284" s="65">
        <v>-72.641460000000009</v>
      </c>
      <c r="F284" s="65">
        <v>-54.464280000000002</v>
      </c>
      <c r="G284" s="65">
        <v>-51.414999999999999</v>
      </c>
      <c r="H284" s="65">
        <v>-9.9261100000000013</v>
      </c>
      <c r="I284" s="65">
        <v>-85.311999999999998</v>
      </c>
      <c r="J284" s="65">
        <v>-344.85714000000002</v>
      </c>
      <c r="K284" s="65">
        <v>51.887239999999998</v>
      </c>
      <c r="L284" s="65">
        <v>86.846570000000014</v>
      </c>
      <c r="M284" s="65">
        <v>-24.767910000000001</v>
      </c>
      <c r="N284" s="65">
        <v>-81.84814999999999</v>
      </c>
      <c r="O284" s="65">
        <v>-174.39054999999999</v>
      </c>
      <c r="P284" s="65">
        <v>0</v>
      </c>
      <c r="Q284" s="14"/>
      <c r="R284" s="15" t="s">
        <v>6</v>
      </c>
    </row>
    <row r="285" spans="1:18">
      <c r="A285" s="177" t="s">
        <v>66</v>
      </c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26"/>
      <c r="P285" s="26"/>
      <c r="Q285" s="14"/>
      <c r="R285" s="10"/>
    </row>
    <row r="286" spans="1:18">
      <c r="A286" s="65">
        <v>-41.82593</v>
      </c>
      <c r="B286" s="65">
        <v>54.429000000000002</v>
      </c>
      <c r="C286" s="65">
        <v>-31.87773</v>
      </c>
      <c r="D286" s="65">
        <v>79.244919999999993</v>
      </c>
      <c r="E286" s="65">
        <v>30</v>
      </c>
      <c r="F286" s="65">
        <v>-32</v>
      </c>
      <c r="G286" s="65">
        <v>-6</v>
      </c>
      <c r="H286" s="65">
        <v>-44</v>
      </c>
      <c r="I286" s="65">
        <v>-53</v>
      </c>
      <c r="J286" s="65">
        <v>20</v>
      </c>
      <c r="K286" s="65">
        <v>16</v>
      </c>
      <c r="L286" s="65">
        <v>76.297749999999994</v>
      </c>
      <c r="M286" s="65">
        <v>120.30678999999999</v>
      </c>
      <c r="N286" s="65">
        <v>-106.2032</v>
      </c>
      <c r="O286" s="65">
        <v>1.4084300000000001</v>
      </c>
      <c r="P286" s="65">
        <v>-30.66159</v>
      </c>
      <c r="Q286" s="14"/>
      <c r="R286" s="15" t="s">
        <v>3</v>
      </c>
    </row>
    <row r="287" spans="1:18">
      <c r="A287" s="65">
        <v>24.346</v>
      </c>
      <c r="B287" s="65">
        <v>68.833429999999993</v>
      </c>
      <c r="C287" s="65">
        <v>-88.312899999999999</v>
      </c>
      <c r="D287" s="65">
        <v>96.637649999999994</v>
      </c>
      <c r="E287" s="65">
        <v>-30.425000000000001</v>
      </c>
      <c r="F287" s="65">
        <v>-118.375</v>
      </c>
      <c r="G287" s="65">
        <v>-72.587500000000006</v>
      </c>
      <c r="H287" s="65">
        <v>-104.75</v>
      </c>
      <c r="I287" s="65">
        <v>-132.22499999999999</v>
      </c>
      <c r="J287" s="65">
        <v>-105.65</v>
      </c>
      <c r="K287" s="65">
        <v>-176.3</v>
      </c>
      <c r="L287" s="65">
        <v>56.943739999999998</v>
      </c>
      <c r="M287" s="65">
        <v>-16.188849999999999</v>
      </c>
      <c r="N287" s="65">
        <v>-254.57289</v>
      </c>
      <c r="O287" s="65">
        <v>-228.00426000000002</v>
      </c>
      <c r="P287" s="65">
        <v>-227.36344</v>
      </c>
      <c r="Q287" s="14"/>
      <c r="R287" s="15" t="s">
        <v>4</v>
      </c>
    </row>
    <row r="288" spans="1:18">
      <c r="A288" s="65">
        <v>-49.650589999999994</v>
      </c>
      <c r="B288" s="65">
        <v>167.39075</v>
      </c>
      <c r="C288" s="65">
        <v>-174.60392999999999</v>
      </c>
      <c r="D288" s="65">
        <v>147.22860999999997</v>
      </c>
      <c r="E288" s="65">
        <v>-25.012499999999999</v>
      </c>
      <c r="F288" s="65">
        <v>-106.96250000000001</v>
      </c>
      <c r="G288" s="65">
        <v>-102.04608999999999</v>
      </c>
      <c r="H288" s="65">
        <v>-163.55000000000001</v>
      </c>
      <c r="I288" s="65">
        <v>-170.97499999999999</v>
      </c>
      <c r="J288" s="65">
        <v>-186.3</v>
      </c>
      <c r="K288" s="65">
        <v>-325.57675</v>
      </c>
      <c r="L288" s="65">
        <v>55.909959999999998</v>
      </c>
      <c r="M288" s="65">
        <v>-242.46457999999998</v>
      </c>
      <c r="N288" s="65">
        <v>-405.05784</v>
      </c>
      <c r="O288" s="65">
        <v>-486.59053999999998</v>
      </c>
      <c r="P288" s="65">
        <v>-449.78884000000005</v>
      </c>
      <c r="Q288" s="14"/>
      <c r="R288" s="15" t="s">
        <v>5</v>
      </c>
    </row>
    <row r="289" spans="1:18">
      <c r="A289" s="65">
        <v>-3.5390000000000001</v>
      </c>
      <c r="B289" s="65">
        <v>213.65823</v>
      </c>
      <c r="C289" s="65">
        <v>-184.89920999999998</v>
      </c>
      <c r="D289" s="65">
        <v>182.22860999999997</v>
      </c>
      <c r="E289" s="65">
        <v>-66.012500000000003</v>
      </c>
      <c r="F289" s="65">
        <v>-88.962500000000006</v>
      </c>
      <c r="G289" s="65">
        <v>-147.91249999999999</v>
      </c>
      <c r="H289" s="65">
        <v>-274.55</v>
      </c>
      <c r="I289" s="65">
        <v>-183.97499999999999</v>
      </c>
      <c r="J289" s="65">
        <v>-187.3</v>
      </c>
      <c r="K289" s="65">
        <v>-272.04369000000003</v>
      </c>
      <c r="L289" s="65">
        <v>22.94312</v>
      </c>
      <c r="M289" s="65">
        <v>-307.42382000000003</v>
      </c>
      <c r="N289" s="65">
        <v>-479.16240999999997</v>
      </c>
      <c r="O289" s="65">
        <v>-469.87371999999999</v>
      </c>
      <c r="P289" s="65">
        <v>0</v>
      </c>
      <c r="Q289" s="14"/>
      <c r="R289" s="15" t="s">
        <v>6</v>
      </c>
    </row>
    <row r="290" spans="1:18">
      <c r="A290" s="179" t="s">
        <v>67</v>
      </c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55"/>
      <c r="P290" s="55"/>
      <c r="Q290" s="14"/>
      <c r="R290" s="10"/>
    </row>
    <row r="291" spans="1:18">
      <c r="A291" s="65">
        <v>28.20843</v>
      </c>
      <c r="B291" s="65">
        <v>17.196000000000002</v>
      </c>
      <c r="C291" s="65">
        <v>6.0949300000000006</v>
      </c>
      <c r="D291" s="65">
        <v>6.7839799999999997</v>
      </c>
      <c r="E291" s="65">
        <v>6.3108000000000004</v>
      </c>
      <c r="F291" s="65">
        <v>7.7728999999999999</v>
      </c>
      <c r="G291" s="65">
        <v>-12.28256</v>
      </c>
      <c r="H291" s="65">
        <v>-3.6376200000000001</v>
      </c>
      <c r="I291" s="65">
        <v>-5.7594700000000003</v>
      </c>
      <c r="J291" s="65">
        <v>0.56084000000000001</v>
      </c>
      <c r="K291" s="65">
        <v>-5.8127899999999997</v>
      </c>
      <c r="L291" s="65">
        <v>-7.9689100000000002</v>
      </c>
      <c r="M291" s="65">
        <v>-16.489159999999998</v>
      </c>
      <c r="N291" s="65">
        <v>-13.97284</v>
      </c>
      <c r="O291" s="65">
        <v>41.82488</v>
      </c>
      <c r="P291" s="65">
        <v>-37.908679999999997</v>
      </c>
      <c r="Q291" s="14"/>
      <c r="R291" s="15" t="s">
        <v>3</v>
      </c>
    </row>
    <row r="292" spans="1:18">
      <c r="A292" s="65">
        <v>14.6</v>
      </c>
      <c r="B292" s="65">
        <v>23.41902</v>
      </c>
      <c r="C292" s="65">
        <v>-6.5553500000000007</v>
      </c>
      <c r="D292" s="65">
        <v>-0.67598999999999998</v>
      </c>
      <c r="E292" s="65">
        <v>-2.3109299999999999</v>
      </c>
      <c r="F292" s="65">
        <v>6.0987099999999996</v>
      </c>
      <c r="G292" s="65">
        <v>-6.6595500000000003</v>
      </c>
      <c r="H292" s="65">
        <v>-10.711690000000001</v>
      </c>
      <c r="I292" s="65">
        <v>-6.2385000000000002</v>
      </c>
      <c r="J292" s="65">
        <v>2.3595000000000002</v>
      </c>
      <c r="K292" s="65">
        <v>-7.5365200000000003</v>
      </c>
      <c r="L292" s="65">
        <v>-2.30538</v>
      </c>
      <c r="M292" s="65">
        <v>20.82696</v>
      </c>
      <c r="N292" s="65">
        <v>-10.437809999999999</v>
      </c>
      <c r="O292" s="65">
        <v>23.944400000000002</v>
      </c>
      <c r="P292" s="65">
        <v>-41.989919999999998</v>
      </c>
      <c r="Q292" s="14"/>
      <c r="R292" s="15" t="s">
        <v>4</v>
      </c>
    </row>
    <row r="293" spans="1:18">
      <c r="A293" s="65">
        <v>-0.72392000000000001</v>
      </c>
      <c r="B293" s="65">
        <v>27.87689</v>
      </c>
      <c r="C293" s="65">
        <v>-10.09817</v>
      </c>
      <c r="D293" s="65">
        <v>0.91655999999999993</v>
      </c>
      <c r="E293" s="65">
        <v>-6.5673999999999992</v>
      </c>
      <c r="F293" s="65">
        <v>15.58409</v>
      </c>
      <c r="G293" s="65">
        <v>-13.576969999999999</v>
      </c>
      <c r="H293" s="65">
        <v>-11.580920000000001</v>
      </c>
      <c r="I293" s="65">
        <v>-8.1363599999999998</v>
      </c>
      <c r="J293" s="65">
        <v>-7.1396099999999993</v>
      </c>
      <c r="K293" s="65">
        <v>24.722740000000002</v>
      </c>
      <c r="L293" s="65">
        <v>-15.15381</v>
      </c>
      <c r="M293" s="65">
        <v>-13.251190000000001</v>
      </c>
      <c r="N293" s="65">
        <v>7.4978400000000001</v>
      </c>
      <c r="O293" s="65">
        <v>23.809819999999998</v>
      </c>
      <c r="P293" s="65">
        <v>-13.142430000000001</v>
      </c>
      <c r="Q293" s="14"/>
      <c r="R293" s="15" t="s">
        <v>5</v>
      </c>
    </row>
    <row r="294" spans="1:18">
      <c r="A294" s="65">
        <v>-6.5010000000000003</v>
      </c>
      <c r="B294" s="65">
        <v>7.4573599999999995</v>
      </c>
      <c r="C294" s="65">
        <v>-9.5530200000000001</v>
      </c>
      <c r="D294" s="65">
        <v>7.5766499999999999</v>
      </c>
      <c r="E294" s="65">
        <v>0.70287999999999995</v>
      </c>
      <c r="F294" s="65">
        <v>20.315279999999998</v>
      </c>
      <c r="G294" s="65">
        <v>-0.25108000000000003</v>
      </c>
      <c r="H294" s="65">
        <v>-4.55708</v>
      </c>
      <c r="I294" s="65">
        <v>1.54148</v>
      </c>
      <c r="J294" s="65">
        <v>2.9557199999999999</v>
      </c>
      <c r="K294" s="65">
        <v>16.529430000000001</v>
      </c>
      <c r="L294" s="65">
        <v>4.7303800000000003</v>
      </c>
      <c r="M294" s="65">
        <v>-2.26484</v>
      </c>
      <c r="N294" s="65">
        <v>16.94267</v>
      </c>
      <c r="O294" s="65">
        <v>37.95055</v>
      </c>
      <c r="P294" s="65">
        <v>0</v>
      </c>
      <c r="Q294" s="14"/>
      <c r="R294" s="15" t="s">
        <v>6</v>
      </c>
    </row>
    <row r="295" spans="1:18">
      <c r="A295" s="181" t="s">
        <v>68</v>
      </c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56"/>
      <c r="P295" s="56"/>
      <c r="Q295" s="14"/>
      <c r="R295" s="57"/>
    </row>
    <row r="296" spans="1:18">
      <c r="A296" s="166" t="s">
        <v>69</v>
      </c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58"/>
      <c r="P296" s="58"/>
      <c r="Q296" s="14"/>
      <c r="R296" s="57"/>
    </row>
    <row r="297" spans="1:18">
      <c r="A297" s="47">
        <v>0.38305353004328252</v>
      </c>
      <c r="B297" s="47">
        <v>0.37266894906440229</v>
      </c>
      <c r="C297" s="47">
        <v>0.34090933218744446</v>
      </c>
      <c r="D297" s="47">
        <v>0.40672441788777614</v>
      </c>
      <c r="E297" s="47">
        <v>0.49790674464294643</v>
      </c>
      <c r="F297" s="47">
        <v>0.49642613871683627</v>
      </c>
      <c r="G297" s="47">
        <v>0.52826358831419851</v>
      </c>
      <c r="H297" s="47">
        <v>0.54739426409623271</v>
      </c>
      <c r="I297" s="47">
        <v>0.52817871268825289</v>
      </c>
      <c r="J297" s="47">
        <v>0.53884204590858065</v>
      </c>
      <c r="K297" s="47">
        <v>0.53027296365064236</v>
      </c>
      <c r="L297" s="47">
        <v>0.5466928168307168</v>
      </c>
      <c r="M297" s="47">
        <v>0.52933753115684445</v>
      </c>
      <c r="N297" s="47">
        <v>0.47646356723547234</v>
      </c>
      <c r="O297" s="47">
        <v>0.48990134165529325</v>
      </c>
      <c r="P297" s="47">
        <v>0.4939142203203658</v>
      </c>
      <c r="Q297" s="14"/>
      <c r="R297" s="57" t="s">
        <v>70</v>
      </c>
    </row>
    <row r="298" spans="1:18">
      <c r="A298" s="47">
        <v>0.39307096810886605</v>
      </c>
      <c r="B298" s="47">
        <v>0.3757722491080317</v>
      </c>
      <c r="C298" s="47">
        <v>0.36846484640683136</v>
      </c>
      <c r="D298" s="47">
        <v>0.47744250923701731</v>
      </c>
      <c r="E298" s="47">
        <v>0.50726336185696319</v>
      </c>
      <c r="F298" s="47">
        <v>0.48177927365209439</v>
      </c>
      <c r="G298" s="47">
        <v>0.49854470990144811</v>
      </c>
      <c r="H298" s="47">
        <v>0.48305598316724557</v>
      </c>
      <c r="I298" s="47">
        <v>0.50574182688974656</v>
      </c>
      <c r="J298" s="47">
        <v>0.48861799941207257</v>
      </c>
      <c r="K298" s="47">
        <v>0.50534920110709003</v>
      </c>
      <c r="L298" s="47">
        <v>0.52559849107187984</v>
      </c>
      <c r="M298" s="47">
        <v>0.3880522733064401</v>
      </c>
      <c r="N298" s="47">
        <v>0.49309499208485857</v>
      </c>
      <c r="O298" s="47">
        <v>0.45688458452077463</v>
      </c>
      <c r="P298" s="47">
        <v>0.49631654703461026</v>
      </c>
      <c r="Q298" s="14"/>
      <c r="R298" s="57" t="s">
        <v>71</v>
      </c>
    </row>
    <row r="299" spans="1:18">
      <c r="A299" s="47">
        <v>0.35598503915187091</v>
      </c>
      <c r="B299" s="47">
        <v>0.39168450919293091</v>
      </c>
      <c r="C299" s="47">
        <v>0.33974770395861847</v>
      </c>
      <c r="D299" s="47">
        <v>0.44892665013481803</v>
      </c>
      <c r="E299" s="47">
        <v>0.54441550427098484</v>
      </c>
      <c r="F299" s="47">
        <v>0.56962707299425042</v>
      </c>
      <c r="G299" s="47">
        <v>0.56050643565519009</v>
      </c>
      <c r="H299" s="47">
        <v>0.52874529644581092</v>
      </c>
      <c r="I299" s="47">
        <v>0.54438568235461438</v>
      </c>
      <c r="J299" s="47">
        <v>0.50311290917915585</v>
      </c>
      <c r="K299" s="47">
        <v>0.49328001135849375</v>
      </c>
      <c r="L299" s="47">
        <v>0.54041310871477177</v>
      </c>
      <c r="M299" s="47">
        <v>0.47052226528715041</v>
      </c>
      <c r="N299" s="47">
        <v>0.50439907517780869</v>
      </c>
      <c r="O299" s="47">
        <v>0.47970513274168408</v>
      </c>
      <c r="P299" s="47">
        <v>0.50752411361684302</v>
      </c>
      <c r="Q299" s="14"/>
      <c r="R299" s="57" t="s">
        <v>72</v>
      </c>
    </row>
    <row r="300" spans="1:18">
      <c r="A300" s="47">
        <v>0.33978491463997118</v>
      </c>
      <c r="B300" s="47">
        <v>0.3612494175742349</v>
      </c>
      <c r="C300" s="47">
        <v>0.35079672383219074</v>
      </c>
      <c r="D300" s="47">
        <v>0.40485341297158028</v>
      </c>
      <c r="E300" s="47">
        <v>0.44556527090864728</v>
      </c>
      <c r="F300" s="47">
        <v>0.50943859816879067</v>
      </c>
      <c r="G300" s="47">
        <v>0.53266858411022877</v>
      </c>
      <c r="H300" s="47">
        <v>0.52909145420631298</v>
      </c>
      <c r="I300" s="47">
        <v>0.53631684554766956</v>
      </c>
      <c r="J300" s="47">
        <v>0.51079287913732896</v>
      </c>
      <c r="K300" s="47">
        <v>0.5399299725965474</v>
      </c>
      <c r="L300" s="47">
        <v>0.56671490302925032</v>
      </c>
      <c r="M300" s="47">
        <v>0.50270587661057009</v>
      </c>
      <c r="N300" s="47">
        <v>0.48437587791812792</v>
      </c>
      <c r="O300" s="47">
        <v>0.4946280770000604</v>
      </c>
      <c r="P300" s="47" t="e">
        <v>#DIV/0!</v>
      </c>
      <c r="Q300" s="14"/>
      <c r="R300" s="57" t="s">
        <v>73</v>
      </c>
    </row>
    <row r="301" spans="1:18">
      <c r="A301" s="47">
        <v>0.3671094575009633</v>
      </c>
      <c r="B301" s="47">
        <v>0.37498484271019705</v>
      </c>
      <c r="C301" s="47">
        <v>0.3495671232109166</v>
      </c>
      <c r="D301" s="47">
        <v>0.43531314835398371</v>
      </c>
      <c r="E301" s="47">
        <v>0.49740355219266502</v>
      </c>
      <c r="F301" s="47">
        <v>0.51255839841368478</v>
      </c>
      <c r="G301" s="47">
        <v>0.52999586747360117</v>
      </c>
      <c r="H301" s="47">
        <v>0.52144729203152362</v>
      </c>
      <c r="I301" s="47">
        <v>0.52788753115125875</v>
      </c>
      <c r="J301" s="47">
        <v>0.50910071028481152</v>
      </c>
      <c r="K301" s="47">
        <v>0.51620415874905734</v>
      </c>
      <c r="L301" s="47">
        <v>0.54443631070847553</v>
      </c>
      <c r="M301" s="47">
        <v>0.47384389401109284</v>
      </c>
      <c r="N301" s="47">
        <v>0.48856598891205555</v>
      </c>
      <c r="O301" s="47">
        <v>0.47993331892293689</v>
      </c>
      <c r="P301" s="47">
        <v>0.49922483302323722</v>
      </c>
      <c r="Q301" s="14"/>
      <c r="R301" s="57" t="s">
        <v>74</v>
      </c>
    </row>
    <row r="302" spans="1:18">
      <c r="A302" s="47">
        <v>0</v>
      </c>
      <c r="B302" s="47">
        <v>0</v>
      </c>
      <c r="C302" s="47">
        <v>0.18934613749760021</v>
      </c>
      <c r="D302" s="47">
        <v>0.23672367717486942</v>
      </c>
      <c r="E302" s="47">
        <v>0.26155535630711996</v>
      </c>
      <c r="F302" s="47">
        <v>0.3043901596572926</v>
      </c>
      <c r="G302" s="47">
        <v>0.29901944263279895</v>
      </c>
      <c r="H302" s="47">
        <v>0.35486239479488607</v>
      </c>
      <c r="I302" s="47">
        <v>0.35193463170127826</v>
      </c>
      <c r="J302" s="47">
        <v>0.32895862485276289</v>
      </c>
      <c r="K302" s="47">
        <v>0.30945871909010902</v>
      </c>
      <c r="L302" s="47">
        <v>0.32697807165808723</v>
      </c>
      <c r="M302" s="47">
        <v>0.3354773544063443</v>
      </c>
      <c r="N302" s="47">
        <v>0.27667515976444673</v>
      </c>
      <c r="O302" s="47">
        <v>0.26312011967542626</v>
      </c>
      <c r="P302" s="47">
        <v>0.27501146361205997</v>
      </c>
      <c r="Q302" s="14"/>
      <c r="R302" s="57" t="s">
        <v>75</v>
      </c>
    </row>
    <row r="303" spans="1:18">
      <c r="A303" s="47">
        <v>0</v>
      </c>
      <c r="B303" s="47">
        <v>0.21047095363967513</v>
      </c>
      <c r="C303" s="47">
        <v>0.23294127229353034</v>
      </c>
      <c r="D303" s="47">
        <v>0.27874355360561226</v>
      </c>
      <c r="E303" s="47">
        <v>0.32506484732622498</v>
      </c>
      <c r="F303" s="47">
        <v>0.34649431814573106</v>
      </c>
      <c r="G303" s="47">
        <v>0.33569791892637529</v>
      </c>
      <c r="H303" s="47">
        <v>0.33430455874332837</v>
      </c>
      <c r="I303" s="47">
        <v>0.33403007042301852</v>
      </c>
      <c r="J303" s="47">
        <v>0.30432624127006397</v>
      </c>
      <c r="K303" s="47">
        <v>0.27761776207924765</v>
      </c>
      <c r="L303" s="47">
        <v>0.31319029820701544</v>
      </c>
      <c r="M303" s="47">
        <v>0.22918298154729783</v>
      </c>
      <c r="N303" s="47">
        <v>0.31255150435632445</v>
      </c>
      <c r="O303" s="47">
        <v>0.25589732260045162</v>
      </c>
      <c r="P303" s="47">
        <v>0.28863632679988094</v>
      </c>
      <c r="Q303" s="14"/>
      <c r="R303" s="57" t="s">
        <v>76</v>
      </c>
    </row>
    <row r="304" spans="1:18">
      <c r="A304" s="47">
        <v>0</v>
      </c>
      <c r="B304" s="47">
        <v>0.22120450108369066</v>
      </c>
      <c r="C304" s="47">
        <v>0.21641121081967085</v>
      </c>
      <c r="D304" s="47">
        <v>0.25044770071262296</v>
      </c>
      <c r="E304" s="47">
        <v>0.32954861314654205</v>
      </c>
      <c r="F304" s="47">
        <v>0.38589820563479171</v>
      </c>
      <c r="G304" s="47">
        <v>0.40159154644572714</v>
      </c>
      <c r="H304" s="47">
        <v>0.36541111149754196</v>
      </c>
      <c r="I304" s="47">
        <v>0.3792034953572278</v>
      </c>
      <c r="J304" s="47">
        <v>0.30183584538898933</v>
      </c>
      <c r="K304" s="47">
        <v>0.26011644411347701</v>
      </c>
      <c r="L304" s="47">
        <v>0.30643620228517043</v>
      </c>
      <c r="M304" s="47">
        <v>0.29038690364407821</v>
      </c>
      <c r="N304" s="47">
        <v>0.31676052799622528</v>
      </c>
      <c r="O304" s="47">
        <v>0.27038668343481626</v>
      </c>
      <c r="P304" s="47">
        <v>0.27839293936130788</v>
      </c>
      <c r="Q304" s="14"/>
      <c r="R304" s="57" t="s">
        <v>77</v>
      </c>
    </row>
    <row r="305" spans="1:18">
      <c r="A305" s="47">
        <v>0</v>
      </c>
      <c r="B305" s="47">
        <v>0.20478103711986462</v>
      </c>
      <c r="C305" s="47">
        <v>0.22763305299727127</v>
      </c>
      <c r="D305" s="47">
        <v>0.27920106445399645</v>
      </c>
      <c r="E305" s="47">
        <v>0.33761651030924023</v>
      </c>
      <c r="F305" s="47">
        <v>0.3442914830837589</v>
      </c>
      <c r="G305" s="47">
        <v>0.3236990384470731</v>
      </c>
      <c r="H305" s="47">
        <v>0.31674282792671976</v>
      </c>
      <c r="I305" s="47">
        <v>0.33783503921874752</v>
      </c>
      <c r="J305" s="47">
        <v>0.32486953226166787</v>
      </c>
      <c r="K305" s="47">
        <v>0.33672820010070037</v>
      </c>
      <c r="L305" s="47">
        <v>0.34260908863102651</v>
      </c>
      <c r="M305" s="47">
        <v>0.33201717853566903</v>
      </c>
      <c r="N305" s="47">
        <v>0.27980720136149079</v>
      </c>
      <c r="O305" s="47">
        <v>0.27736436383696106</v>
      </c>
      <c r="P305" s="47" t="s">
        <v>10</v>
      </c>
      <c r="Q305" s="14"/>
      <c r="R305" s="57" t="s">
        <v>78</v>
      </c>
    </row>
    <row r="306" spans="1:18">
      <c r="A306" s="47">
        <v>0</v>
      </c>
      <c r="B306" s="47">
        <v>0.16343012458198627</v>
      </c>
      <c r="C306" s="47">
        <v>0.21644383484490232</v>
      </c>
      <c r="D306" s="47">
        <v>0.26103411407778554</v>
      </c>
      <c r="E306" s="47">
        <v>0.31439589823269892</v>
      </c>
      <c r="F306" s="47">
        <v>0.34482482208262272</v>
      </c>
      <c r="G306" s="47">
        <v>0.34041934534282442</v>
      </c>
      <c r="H306" s="47">
        <v>0.34180617685824904</v>
      </c>
      <c r="I306" s="47">
        <v>0.34956859152922448</v>
      </c>
      <c r="J306" s="47">
        <v>0.31417818861813568</v>
      </c>
      <c r="K306" s="47">
        <v>0.29464290187467806</v>
      </c>
      <c r="L306" s="47">
        <v>0.32189416325462739</v>
      </c>
      <c r="M306" s="47">
        <v>0.29782827358751568</v>
      </c>
      <c r="N306" s="47">
        <v>0.29439947257023458</v>
      </c>
      <c r="O306" s="47">
        <v>0.26674665843531731</v>
      </c>
      <c r="P306" s="47">
        <v>0.28060040510212203</v>
      </c>
      <c r="Q306" s="14"/>
      <c r="R306" s="57" t="s">
        <v>79</v>
      </c>
    </row>
    <row r="307" spans="1:18">
      <c r="A307" s="47">
        <v>0</v>
      </c>
      <c r="B307" s="47">
        <v>0</v>
      </c>
      <c r="C307" s="47">
        <v>9.2774757767733557E-2</v>
      </c>
      <c r="D307" s="47">
        <v>8.6157962888205042E-2</v>
      </c>
      <c r="E307" s="47">
        <v>8.425223017089202E-2</v>
      </c>
      <c r="F307" s="47">
        <v>9.8336828253641512E-2</v>
      </c>
      <c r="G307" s="47">
        <v>0.13632978773250282</v>
      </c>
      <c r="H307" s="47">
        <v>0.1094648885812549</v>
      </c>
      <c r="I307" s="47">
        <v>0.10191484331029307</v>
      </c>
      <c r="J307" s="47">
        <v>9.8871259830943234E-2</v>
      </c>
      <c r="K307" s="47">
        <v>8.017445650886551E-2</v>
      </c>
      <c r="L307" s="47">
        <v>6.8260443542578542E-2</v>
      </c>
      <c r="M307" s="47">
        <v>7.1676122794085584E-2</v>
      </c>
      <c r="N307" s="47">
        <v>5.9825621909549272E-2</v>
      </c>
      <c r="O307" s="47">
        <v>5.8610001713966735E-2</v>
      </c>
      <c r="P307" s="47">
        <v>5.1975224859220882E-2</v>
      </c>
      <c r="Q307" s="14"/>
      <c r="R307" s="57" t="s">
        <v>80</v>
      </c>
    </row>
    <row r="308" spans="1:18">
      <c r="A308" s="47">
        <v>0</v>
      </c>
      <c r="B308" s="47">
        <v>0.11205806146755538</v>
      </c>
      <c r="C308" s="47">
        <v>7.7211100838918481E-2</v>
      </c>
      <c r="D308" s="47">
        <v>8.7337618249480969E-2</v>
      </c>
      <c r="E308" s="47">
        <v>0.10061821755663264</v>
      </c>
      <c r="F308" s="47">
        <v>7.9256107538640708E-2</v>
      </c>
      <c r="G308" s="47">
        <v>9.6737278340210939E-2</v>
      </c>
      <c r="H308" s="47">
        <v>8.5409390967615975E-2</v>
      </c>
      <c r="I308" s="47">
        <v>8.463157836291102E-2</v>
      </c>
      <c r="J308" s="47">
        <v>7.9229595024308888E-2</v>
      </c>
      <c r="K308" s="47">
        <v>7.6294687623397223E-2</v>
      </c>
      <c r="L308" s="47">
        <v>6.6606277550494183E-2</v>
      </c>
      <c r="M308" s="47">
        <v>6.0567765057520505E-2</v>
      </c>
      <c r="N308" s="47">
        <v>6.6023977963862848E-2</v>
      </c>
      <c r="O308" s="47">
        <v>4.8567827640786876E-2</v>
      </c>
      <c r="P308" s="47">
        <v>6.053286251845396E-2</v>
      </c>
      <c r="Q308" s="14"/>
      <c r="R308" s="57" t="s">
        <v>81</v>
      </c>
    </row>
    <row r="309" spans="1:18">
      <c r="A309" s="47">
        <v>0</v>
      </c>
      <c r="B309" s="47">
        <v>9.0976179201686658E-2</v>
      </c>
      <c r="C309" s="47">
        <v>7.6696755232566277E-2</v>
      </c>
      <c r="D309" s="47">
        <v>9.2745834685604947E-2</v>
      </c>
      <c r="E309" s="47">
        <v>0.1031972388610853</v>
      </c>
      <c r="F309" s="47">
        <v>0.10272116289717945</v>
      </c>
      <c r="G309" s="47">
        <v>9.6718855380660329E-2</v>
      </c>
      <c r="H309" s="47">
        <v>8.6265762988850553E-2</v>
      </c>
      <c r="I309" s="47">
        <v>9.8635415971493917E-2</v>
      </c>
      <c r="J309" s="47">
        <v>7.2428361151046686E-2</v>
      </c>
      <c r="K309" s="47">
        <v>7.4862040391464255E-2</v>
      </c>
      <c r="L309" s="47">
        <v>6.11334045859252E-2</v>
      </c>
      <c r="M309" s="47">
        <v>5.2637093522110975E-2</v>
      </c>
      <c r="N309" s="47">
        <v>6.7513949630579037E-2</v>
      </c>
      <c r="O309" s="47">
        <v>5.6157488522961783E-2</v>
      </c>
      <c r="P309" s="47">
        <v>5.4325091818988473E-2</v>
      </c>
      <c r="Q309" s="14"/>
      <c r="R309" s="57" t="s">
        <v>82</v>
      </c>
    </row>
    <row r="310" spans="1:18">
      <c r="A310" s="47">
        <v>0</v>
      </c>
      <c r="B310" s="47">
        <v>8.6928055774376387E-2</v>
      </c>
      <c r="C310" s="47">
        <v>7.0692693454808747E-2</v>
      </c>
      <c r="D310" s="47">
        <v>0.11797060266273947</v>
      </c>
      <c r="E310" s="47">
        <v>7.0259338937065222E-2</v>
      </c>
      <c r="F310" s="47">
        <v>8.3394461623779184E-2</v>
      </c>
      <c r="G310" s="47">
        <v>8.4057085749786029E-2</v>
      </c>
      <c r="H310" s="47">
        <v>9.0909864452196565E-2</v>
      </c>
      <c r="I310" s="47">
        <v>8.2724772456888543E-2</v>
      </c>
      <c r="J310" s="47">
        <v>9.8342688615609603E-2</v>
      </c>
      <c r="K310" s="47">
        <v>8.689115238390524E-2</v>
      </c>
      <c r="L310" s="47">
        <v>7.3595839385598175E-2</v>
      </c>
      <c r="M310" s="47">
        <v>5.5352732511124103E-2</v>
      </c>
      <c r="N310" s="47">
        <v>5.5755603103330366E-2</v>
      </c>
      <c r="O310" s="47">
        <v>5.6056764208449412E-2</v>
      </c>
      <c r="P310" s="47" t="s">
        <v>10</v>
      </c>
      <c r="Q310" s="14"/>
      <c r="R310" s="57" t="s">
        <v>83</v>
      </c>
    </row>
    <row r="311" spans="1:18">
      <c r="A311" s="47">
        <v>0</v>
      </c>
      <c r="B311" s="47">
        <v>7.3863734610556911E-2</v>
      </c>
      <c r="C311" s="47">
        <v>7.9275825601355904E-2</v>
      </c>
      <c r="D311" s="47">
        <v>9.5582598320523474E-2</v>
      </c>
      <c r="E311" s="47">
        <v>8.9189604242134068E-2</v>
      </c>
      <c r="F311" s="47">
        <v>9.0392912337046619E-2</v>
      </c>
      <c r="G311" s="47">
        <v>0.10218795426253469</v>
      </c>
      <c r="H311" s="47">
        <v>9.2245516084180662E-2</v>
      </c>
      <c r="I311" s="47">
        <v>9.1442847015158341E-2</v>
      </c>
      <c r="J311" s="47">
        <v>8.6453564823709014E-2</v>
      </c>
      <c r="K311" s="47">
        <v>7.9409206799077731E-2</v>
      </c>
      <c r="L311" s="47">
        <v>6.72974884387324E-2</v>
      </c>
      <c r="M311" s="47">
        <v>5.9567662994974152E-2</v>
      </c>
      <c r="N311" s="47">
        <v>6.1643695863555184E-2</v>
      </c>
      <c r="O311" s="47">
        <v>5.4683186200572623E-2</v>
      </c>
      <c r="P311" s="47">
        <v>5.556069335692506E-2</v>
      </c>
      <c r="Q311" s="14"/>
      <c r="R311" s="57" t="s">
        <v>84</v>
      </c>
    </row>
    <row r="312" spans="1:18">
      <c r="A312" s="47">
        <v>0.25057690622474516</v>
      </c>
      <c r="B312" s="47">
        <v>0.32975086913811685</v>
      </c>
      <c r="C312" s="47">
        <v>0.2821209169754515</v>
      </c>
      <c r="D312" s="47">
        <v>0.3228816400630744</v>
      </c>
      <c r="E312" s="47">
        <v>0.34580758647801202</v>
      </c>
      <c r="F312" s="47">
        <v>0.40272698791093414</v>
      </c>
      <c r="G312" s="47">
        <v>0.43534923036530176</v>
      </c>
      <c r="H312" s="47">
        <v>0.46432728337614099</v>
      </c>
      <c r="I312" s="47">
        <v>0.4538494750115713</v>
      </c>
      <c r="J312" s="47">
        <v>0.42782988468370614</v>
      </c>
      <c r="K312" s="47">
        <v>0.38963317559897453</v>
      </c>
      <c r="L312" s="47">
        <v>0.39523852818537425</v>
      </c>
      <c r="M312" s="47">
        <v>0.40715347720042983</v>
      </c>
      <c r="N312" s="47">
        <v>0.33650079670806748</v>
      </c>
      <c r="O312" s="47">
        <v>0.321730121389393</v>
      </c>
      <c r="P312" s="47">
        <v>0.32698668847128087</v>
      </c>
      <c r="Q312" s="14"/>
      <c r="R312" s="57" t="s">
        <v>85</v>
      </c>
    </row>
    <row r="313" spans="1:18">
      <c r="A313" s="47">
        <v>0.25881058473276763</v>
      </c>
      <c r="B313" s="47">
        <v>0.32252901510723059</v>
      </c>
      <c r="C313" s="47">
        <v>0.31015237313244876</v>
      </c>
      <c r="D313" s="47">
        <v>0.3660811718550932</v>
      </c>
      <c r="E313" s="47">
        <v>0.42568306488285768</v>
      </c>
      <c r="F313" s="47">
        <v>0.42575042568437177</v>
      </c>
      <c r="G313" s="47">
        <v>0.43243519726658619</v>
      </c>
      <c r="H313" s="47">
        <v>0.41971394971094439</v>
      </c>
      <c r="I313" s="47">
        <v>0.41866164878592954</v>
      </c>
      <c r="J313" s="47">
        <v>0.38355583629437295</v>
      </c>
      <c r="K313" s="47">
        <v>0.3539124497026449</v>
      </c>
      <c r="L313" s="47">
        <v>0.37979657575750969</v>
      </c>
      <c r="M313" s="47">
        <v>0.28975074660481831</v>
      </c>
      <c r="N313" s="47">
        <v>0.37857549830230014</v>
      </c>
      <c r="O313" s="47">
        <v>0.30446515024123849</v>
      </c>
      <c r="P313" s="47">
        <v>0.34916917738309755</v>
      </c>
      <c r="Q313" s="14"/>
      <c r="R313" s="57" t="s">
        <v>86</v>
      </c>
    </row>
    <row r="314" spans="1:18">
      <c r="A314" s="47">
        <v>0.27263841076349604</v>
      </c>
      <c r="B314" s="47">
        <v>0.31218065656860072</v>
      </c>
      <c r="C314" s="47">
        <v>0.2931079660522371</v>
      </c>
      <c r="D314" s="47">
        <v>0.34319351466846398</v>
      </c>
      <c r="E314" s="47">
        <v>0.43274585200762727</v>
      </c>
      <c r="F314" s="47">
        <v>0.48861936853197124</v>
      </c>
      <c r="G314" s="47">
        <v>0.49831040182638736</v>
      </c>
      <c r="H314" s="47">
        <v>0.45167687448639254</v>
      </c>
      <c r="I314" s="47">
        <v>0.47783891132872169</v>
      </c>
      <c r="J314" s="47">
        <v>0.374264206540036</v>
      </c>
      <c r="K314" s="47">
        <v>0.33497848450494122</v>
      </c>
      <c r="L314" s="47">
        <v>0.36756960687109558</v>
      </c>
      <c r="M314" s="47">
        <v>0.3430239971661892</v>
      </c>
      <c r="N314" s="47">
        <v>0.38427447762680428</v>
      </c>
      <c r="O314" s="47">
        <v>0.32654417195777807</v>
      </c>
      <c r="P314" s="47">
        <v>0.33271803118029641</v>
      </c>
      <c r="Q314" s="14"/>
      <c r="R314" s="57" t="s">
        <v>87</v>
      </c>
    </row>
    <row r="315" spans="1:18">
      <c r="A315" s="47">
        <v>0.27439536792634173</v>
      </c>
      <c r="B315" s="47">
        <v>0.29170909289424102</v>
      </c>
      <c r="C315" s="47">
        <v>0.29832572512563937</v>
      </c>
      <c r="D315" s="47">
        <v>0.3971716671167359</v>
      </c>
      <c r="E315" s="47">
        <v>0.40787586772827072</v>
      </c>
      <c r="F315" s="47">
        <v>0.42768596349360322</v>
      </c>
      <c r="G315" s="47">
        <v>0.40775612419685914</v>
      </c>
      <c r="H315" s="47">
        <v>0.40765269237891633</v>
      </c>
      <c r="I315" s="47">
        <v>0.42055981167563605</v>
      </c>
      <c r="J315" s="47">
        <v>0.42321222087727745</v>
      </c>
      <c r="K315" s="47">
        <v>0.42361935248460553</v>
      </c>
      <c r="L315" s="47">
        <v>0.41620492801662473</v>
      </c>
      <c r="M315" s="47">
        <v>0.38736991104679314</v>
      </c>
      <c r="N315" s="47">
        <v>0.33556280446482112</v>
      </c>
      <c r="O315" s="47">
        <v>0.33342112804541052</v>
      </c>
      <c r="P315" s="47" t="s">
        <v>10</v>
      </c>
      <c r="Q315" s="14"/>
      <c r="R315" s="57" t="s">
        <v>88</v>
      </c>
    </row>
    <row r="316" spans="1:18">
      <c r="A316" s="47">
        <v>0.26457341314518018</v>
      </c>
      <c r="B316" s="47">
        <v>0.31274737796608032</v>
      </c>
      <c r="C316" s="47">
        <v>0.29571966044625825</v>
      </c>
      <c r="D316" s="47">
        <v>0.35661670713773708</v>
      </c>
      <c r="E316" s="47">
        <v>0.40358550743829746</v>
      </c>
      <c r="F316" s="47">
        <v>0.43521773901176397</v>
      </c>
      <c r="G316" s="47">
        <v>0.44260729960535911</v>
      </c>
      <c r="H316" s="47">
        <v>0.43405169294242973</v>
      </c>
      <c r="I316" s="47">
        <v>0.44101143854438279</v>
      </c>
      <c r="J316" s="47">
        <v>0.4006317534418446</v>
      </c>
      <c r="K316" s="47">
        <v>0.37405210867375577</v>
      </c>
      <c r="L316" s="47">
        <v>0.38919165474238021</v>
      </c>
      <c r="M316" s="47">
        <v>0.3573959365824898</v>
      </c>
      <c r="N316" s="47">
        <v>0.35604317603443086</v>
      </c>
      <c r="O316" s="47">
        <v>0.32142984463588992</v>
      </c>
      <c r="P316" s="47">
        <v>0.33616109454767745</v>
      </c>
      <c r="Q316" s="14"/>
      <c r="R316" s="57" t="s">
        <v>40</v>
      </c>
    </row>
    <row r="317" spans="1:18">
      <c r="A317" s="47">
        <v>0.11586057941171782</v>
      </c>
      <c r="B317" s="47">
        <v>1.4791482272088303E-2</v>
      </c>
      <c r="C317" s="47">
        <v>3.9374835599040384E-2</v>
      </c>
      <c r="D317" s="47">
        <v>5.129330495004418E-2</v>
      </c>
      <c r="E317" s="47">
        <v>8.06451753229388E-2</v>
      </c>
      <c r="F317" s="47">
        <v>4.5462239116938391E-2</v>
      </c>
      <c r="G317" s="47">
        <v>6.7900680589472059E-2</v>
      </c>
      <c r="H317" s="47">
        <v>6.5801233740992976E-2</v>
      </c>
      <c r="I317" s="47">
        <v>6.2775137395563341E-2</v>
      </c>
      <c r="J317" s="47">
        <v>8.7952782181041009E-2</v>
      </c>
      <c r="K317" s="47">
        <v>0.11512587550439776</v>
      </c>
      <c r="L317" s="47">
        <v>0.12298578013328777</v>
      </c>
      <c r="M317" s="47">
        <v>0.10335375344611594</v>
      </c>
      <c r="N317" s="47">
        <v>0.11659175356974112</v>
      </c>
      <c r="O317" s="47">
        <v>0.14033260106162476</v>
      </c>
      <c r="P317" s="47">
        <v>0.1341743991432644</v>
      </c>
      <c r="Q317" s="14"/>
      <c r="R317" s="57" t="s">
        <v>89</v>
      </c>
    </row>
    <row r="318" spans="1:18">
      <c r="A318" s="47">
        <v>0.1031338079357399</v>
      </c>
      <c r="B318" s="47">
        <v>1.6939715376011077E-2</v>
      </c>
      <c r="C318" s="47">
        <v>1.5175420487781147E-2</v>
      </c>
      <c r="D318" s="47">
        <v>5.3830386011347951E-2</v>
      </c>
      <c r="E318" s="47">
        <v>4.9345222080663657E-2</v>
      </c>
      <c r="F318" s="47">
        <v>4.5999689275392247E-2</v>
      </c>
      <c r="G318" s="47">
        <v>5.425576587794944E-2</v>
      </c>
      <c r="H318" s="47">
        <v>5.2957308684655237E-2</v>
      </c>
      <c r="I318" s="47">
        <v>7.3418553470042017E-2</v>
      </c>
      <c r="J318" s="47">
        <v>9.1633283826474607E-2</v>
      </c>
      <c r="K318" s="47">
        <v>0.12280213727331918</v>
      </c>
      <c r="L318" s="47">
        <v>0.12060333850711719</v>
      </c>
      <c r="M318" s="47">
        <v>7.6444646984088441E-2</v>
      </c>
      <c r="N318" s="47">
        <v>9.8986661927211728E-2</v>
      </c>
      <c r="O318" s="47">
        <v>0.12912809192459015</v>
      </c>
      <c r="P318" s="47">
        <v>0.13221015761379826</v>
      </c>
      <c r="Q318" s="14"/>
      <c r="R318" s="57" t="s">
        <v>90</v>
      </c>
    </row>
    <row r="319" spans="1:18">
      <c r="A319" s="47">
        <v>8.1847073328828429E-2</v>
      </c>
      <c r="B319" s="47">
        <v>6.1309124213858389E-2</v>
      </c>
      <c r="C319" s="47">
        <v>2.3961592497437862E-2</v>
      </c>
      <c r="D319" s="47">
        <v>5.7733109269868868E-2</v>
      </c>
      <c r="E319" s="47">
        <v>5.0024314227724902E-2</v>
      </c>
      <c r="F319" s="47">
        <v>6.1900888277010617E-2</v>
      </c>
      <c r="G319" s="47">
        <v>4.8941409362309091E-2</v>
      </c>
      <c r="H319" s="47">
        <v>6.5852375827138793E-2</v>
      </c>
      <c r="I319" s="47">
        <v>5.6058566436823512E-2</v>
      </c>
      <c r="J319" s="47">
        <v>0.10604954023266662</v>
      </c>
      <c r="K319" s="47">
        <v>0.1293426161095228</v>
      </c>
      <c r="L319" s="47">
        <v>0.13755216054261704</v>
      </c>
      <c r="M319" s="47">
        <v>0.1052229635094231</v>
      </c>
      <c r="N319" s="47">
        <v>0.10082569738082887</v>
      </c>
      <c r="O319" s="47">
        <v>0.12830082737732554</v>
      </c>
      <c r="P319" s="47">
        <v>0.13944118244720516</v>
      </c>
      <c r="Q319" s="14"/>
      <c r="R319" s="57" t="s">
        <v>91</v>
      </c>
    </row>
    <row r="320" spans="1:18">
      <c r="A320" s="47">
        <v>6.493108361944229E-2</v>
      </c>
      <c r="B320" s="47">
        <v>4.6485736992452467E-2</v>
      </c>
      <c r="C320" s="47">
        <v>3.0989266356837054E-2</v>
      </c>
      <c r="D320" s="47">
        <v>-3.9155177457243152E-2</v>
      </c>
      <c r="E320" s="47">
        <v>6.4955418953133162E-3</v>
      </c>
      <c r="F320" s="47">
        <v>6.2142533701404226E-2</v>
      </c>
      <c r="G320" s="47">
        <v>9.7328510111820712E-2</v>
      </c>
      <c r="H320" s="47">
        <v>9.8391508003081232E-2</v>
      </c>
      <c r="I320" s="47">
        <v>9.7677499993149272E-2</v>
      </c>
      <c r="J320" s="47">
        <v>7.5616875677790726E-2</v>
      </c>
      <c r="K320" s="47">
        <v>9.7339463660721215E-2</v>
      </c>
      <c r="L320" s="47">
        <v>0.12017917235784199</v>
      </c>
      <c r="M320" s="47">
        <v>9.2416459728121431E-2</v>
      </c>
      <c r="N320" s="47">
        <v>0.12199348344459592</v>
      </c>
      <c r="O320" s="47">
        <v>0.12720297306911096</v>
      </c>
      <c r="P320" s="47" t="e">
        <v>#DIV/0!</v>
      </c>
      <c r="Q320" s="14"/>
      <c r="R320" s="57" t="s">
        <v>92</v>
      </c>
    </row>
    <row r="321" spans="1:21">
      <c r="A321" s="47">
        <v>9.0839256959204459E-2</v>
      </c>
      <c r="B321" s="47">
        <v>3.6200001906500731E-2</v>
      </c>
      <c r="C321" s="47">
        <v>2.7492165673919249E-2</v>
      </c>
      <c r="D321" s="47">
        <v>3.2576877918423071E-2</v>
      </c>
      <c r="E321" s="47">
        <v>4.5461871693622001E-2</v>
      </c>
      <c r="F321" s="47">
        <v>5.350623305809743E-2</v>
      </c>
      <c r="G321" s="47">
        <v>6.7872492633153564E-2</v>
      </c>
      <c r="H321" s="47">
        <v>7.1728261833163887E-2</v>
      </c>
      <c r="I321" s="47">
        <v>7.3284612161535923E-2</v>
      </c>
      <c r="J321" s="47">
        <v>9.0754773512562462E-2</v>
      </c>
      <c r="K321" s="47">
        <v>0.11653166377778378</v>
      </c>
      <c r="L321" s="47">
        <v>0.12541914967354473</v>
      </c>
      <c r="M321" s="47">
        <v>9.4940262981345599E-2</v>
      </c>
      <c r="N321" s="47">
        <v>0.11077992587655672</v>
      </c>
      <c r="O321" s="47">
        <v>0.13096740011729546</v>
      </c>
      <c r="P321" s="47">
        <v>0.1352610357180595</v>
      </c>
      <c r="Q321" s="14"/>
      <c r="R321" s="57" t="s">
        <v>93</v>
      </c>
    </row>
    <row r="322" spans="1:21">
      <c r="A322" s="47">
        <v>0.1162809102008696</v>
      </c>
      <c r="B322" s="47">
        <v>5.4263403895408152E-2</v>
      </c>
      <c r="C322" s="47">
        <v>4.6210675170877312E-2</v>
      </c>
      <c r="D322" s="47">
        <v>7.0357018449216518E-2</v>
      </c>
      <c r="E322" s="47">
        <v>8.1192152799328815E-2</v>
      </c>
      <c r="F322" s="47">
        <v>8.2303003944997705E-2</v>
      </c>
      <c r="G322" s="47">
        <v>9.2097099852097158E-2</v>
      </c>
      <c r="H322" s="47">
        <v>9.1890666618831204E-2</v>
      </c>
      <c r="I322" s="47">
        <v>9.2256976011751396E-2</v>
      </c>
      <c r="J322" s="47">
        <v>0.11394065737358214</v>
      </c>
      <c r="K322" s="47">
        <v>0.14576375689883828</v>
      </c>
      <c r="L322" s="47">
        <v>0.15914535676560523</v>
      </c>
      <c r="M322" s="47">
        <v>0.12172701583162639</v>
      </c>
      <c r="N322" s="47">
        <v>0.14046378792547817</v>
      </c>
      <c r="O322" s="47">
        <v>0.16324654168343877</v>
      </c>
      <c r="P322" s="47">
        <v>0.17167451622981142</v>
      </c>
      <c r="Q322" s="14"/>
      <c r="R322" s="57" t="s">
        <v>94</v>
      </c>
    </row>
    <row r="323" spans="1:21">
      <c r="A323" s="47">
        <v>0.14650307034276822</v>
      </c>
      <c r="B323" s="47">
        <v>8.9069780033688026E-2</v>
      </c>
      <c r="C323" s="47">
        <v>7.5274659965916993E-2</v>
      </c>
      <c r="D323" s="47">
        <v>9.9853961939094751E-2</v>
      </c>
      <c r="E323" s="47">
        <v>0.10971593239844227</v>
      </c>
      <c r="F323" s="47">
        <v>0.10904082426168366</v>
      </c>
      <c r="G323" s="47">
        <v>0.1189070942321121</v>
      </c>
      <c r="H323" s="47">
        <v>0.11778997892738757</v>
      </c>
      <c r="I323" s="47">
        <v>0.11732945419136925</v>
      </c>
      <c r="J323" s="47">
        <v>0.13469757199637589</v>
      </c>
      <c r="K323" s="47">
        <v>0.16191674151799423</v>
      </c>
      <c r="L323" s="47">
        <v>0.17382567437973928</v>
      </c>
      <c r="M323" s="47">
        <v>0.14017350965744602</v>
      </c>
      <c r="N323" s="47">
        <v>0.17061578467940883</v>
      </c>
      <c r="O323" s="47">
        <v>0.18433276267659121</v>
      </c>
      <c r="P323" s="47">
        <v>0.19440096651839933</v>
      </c>
      <c r="Q323" s="14"/>
      <c r="R323" s="57" t="s">
        <v>95</v>
      </c>
    </row>
    <row r="324" spans="1:21">
      <c r="A324" s="47">
        <v>0.10020432034147342</v>
      </c>
      <c r="B324" s="47">
        <v>2.9814134441742409E-2</v>
      </c>
      <c r="C324" s="47">
        <v>2.748951218805722E-2</v>
      </c>
      <c r="D324" s="47">
        <v>2.9389630025998745E-2</v>
      </c>
      <c r="E324" s="47">
        <v>4.2632217856722748E-2</v>
      </c>
      <c r="F324" s="47">
        <v>5.1080388175230376E-2</v>
      </c>
      <c r="G324" s="47">
        <v>6.3668916378943979E-2</v>
      </c>
      <c r="H324" s="47">
        <v>7.4708392820365788E-2</v>
      </c>
      <c r="I324" s="47">
        <v>7.8491342195090602E-2</v>
      </c>
      <c r="J324" s="47">
        <v>0.10185082479030676</v>
      </c>
      <c r="K324" s="47">
        <v>0.13896377348236422</v>
      </c>
      <c r="L324" s="47">
        <v>0.13693284729457161</v>
      </c>
      <c r="M324" s="47">
        <v>9.8715049493223017E-2</v>
      </c>
      <c r="N324" s="47">
        <v>0.10882739683269121</v>
      </c>
      <c r="O324" s="47">
        <v>0.15227896134784835</v>
      </c>
      <c r="P324" s="47">
        <v>0.16963039255908385</v>
      </c>
      <c r="Q324" s="14"/>
      <c r="R324" s="57" t="s">
        <v>96</v>
      </c>
    </row>
    <row r="325" spans="1:21">
      <c r="A325" s="47">
        <v>0.12817803659606725</v>
      </c>
      <c r="B325" s="47">
        <v>4.1004184608036578E-2</v>
      </c>
      <c r="C325" s="47">
        <v>4.0001203947128902E-2</v>
      </c>
      <c r="D325" s="47">
        <v>3.8651061088566106E-2</v>
      </c>
      <c r="E325" s="47">
        <v>3.7389984758843482E-2</v>
      </c>
      <c r="F325" s="47">
        <v>6.3510979958002742E-2</v>
      </c>
      <c r="G325" s="47">
        <v>7.8871085544765296E-2</v>
      </c>
      <c r="H325" s="47">
        <v>9.1571581864619056E-2</v>
      </c>
      <c r="I325" s="47">
        <v>9.5750789691918997E-2</v>
      </c>
      <c r="J325" s="47">
        <v>0.12205975336542481</v>
      </c>
      <c r="K325" s="47">
        <v>0.18214170108966712</v>
      </c>
      <c r="L325" s="47">
        <v>0.16477894212445693</v>
      </c>
      <c r="M325" s="47">
        <v>0.12034348456346662</v>
      </c>
      <c r="N325" s="47">
        <v>0.13405821260901546</v>
      </c>
      <c r="O325" s="47">
        <v>0.19254018389921879</v>
      </c>
      <c r="P325" s="47">
        <v>0.22623721106577646</v>
      </c>
      <c r="Q325" s="14"/>
      <c r="R325" s="57" t="s">
        <v>97</v>
      </c>
    </row>
    <row r="326" spans="1:21">
      <c r="A326" s="47">
        <v>0.14115141643336793</v>
      </c>
      <c r="B326" s="47">
        <v>4.6394768537943547E-2</v>
      </c>
      <c r="C326" s="47">
        <v>4.0674270945893473E-2</v>
      </c>
      <c r="D326" s="47">
        <v>5.069367000759923E-2</v>
      </c>
      <c r="E326" s="47">
        <v>7.0837773385074507E-2</v>
      </c>
      <c r="F326" s="47">
        <v>7.9569041202501412E-2</v>
      </c>
      <c r="G326" s="47">
        <v>9.3800927476151874E-2</v>
      </c>
      <c r="H326" s="47">
        <v>9.9513434802598943E-2</v>
      </c>
      <c r="I326" s="47">
        <v>0.1001437228991037</v>
      </c>
      <c r="J326" s="47">
        <v>0.12828325681411795</v>
      </c>
      <c r="K326" s="47">
        <v>0.19700935569125042</v>
      </c>
      <c r="L326" s="47">
        <v>0.22206553677931676</v>
      </c>
      <c r="M326" s="47">
        <v>0.15419190278988462</v>
      </c>
      <c r="N326" s="47">
        <v>0.16083057049477956</v>
      </c>
      <c r="O326" s="47">
        <v>0.22339104972430657</v>
      </c>
      <c r="P326" s="47">
        <v>0.26467658541715827</v>
      </c>
      <c r="Q326" s="14"/>
      <c r="R326" s="57" t="s">
        <v>98</v>
      </c>
    </row>
    <row r="327" spans="1:21" s="61" customFormat="1">
      <c r="A327" s="31">
        <v>1.1030948919636669</v>
      </c>
      <c r="B327" s="31">
        <v>0.87416790055549176</v>
      </c>
      <c r="C327" s="31">
        <v>0.96413170375162704</v>
      </c>
      <c r="D327" s="31">
        <v>0.95648154887324244</v>
      </c>
      <c r="E327" s="31">
        <v>0.94453547006280114</v>
      </c>
      <c r="F327" s="31">
        <v>0.98163270699139926</v>
      </c>
      <c r="G327" s="31">
        <v>0.94094134252342021</v>
      </c>
      <c r="H327" s="31">
        <v>1.0204448719487644</v>
      </c>
      <c r="I327" s="31">
        <v>1.0763793488400244</v>
      </c>
      <c r="J327" s="31">
        <v>1.158469985075131</v>
      </c>
      <c r="K327" s="31">
        <v>1.2438314427377162</v>
      </c>
      <c r="L327" s="31">
        <v>1.1725970728488666</v>
      </c>
      <c r="M327" s="31">
        <v>1.0015461016146501</v>
      </c>
      <c r="N327" s="31">
        <v>0.96442494211467866</v>
      </c>
      <c r="O327" s="31">
        <v>1.1705333787969032</v>
      </c>
      <c r="P327" s="31">
        <v>1.2555980828407194</v>
      </c>
      <c r="Q327" s="59"/>
      <c r="R327" s="60" t="s">
        <v>99</v>
      </c>
      <c r="T327" s="7"/>
    </row>
    <row r="328" spans="1:21" s="61" customFormat="1">
      <c r="A328" s="31">
        <v>1.4086360343781201</v>
      </c>
      <c r="B328" s="31">
        <v>1.4832468803351326</v>
      </c>
      <c r="C328" s="31">
        <v>1.5182858633037344</v>
      </c>
      <c r="D328" s="31">
        <v>1.6002447677217448</v>
      </c>
      <c r="E328" s="31">
        <v>1.6924225637474684</v>
      </c>
      <c r="F328" s="31">
        <v>1.6065214276307109</v>
      </c>
      <c r="G328" s="31">
        <v>1.5141853407028352</v>
      </c>
      <c r="H328" s="31">
        <v>1.4005161342673977</v>
      </c>
      <c r="I328" s="31">
        <v>1.3031963068967136</v>
      </c>
      <c r="J328" s="31">
        <v>1.267372913691432</v>
      </c>
      <c r="K328" s="31">
        <v>1.3373403693460661</v>
      </c>
      <c r="L328" s="31">
        <v>1.520412491868228</v>
      </c>
      <c r="M328" s="31">
        <v>1.5923882059833039</v>
      </c>
      <c r="N328" s="31">
        <v>1.519523960602003</v>
      </c>
      <c r="O328" s="31">
        <v>1.4723613062756455</v>
      </c>
      <c r="P328" s="31">
        <v>1.5122667841635868</v>
      </c>
      <c r="Q328" s="59"/>
      <c r="R328" s="60" t="s">
        <v>100</v>
      </c>
    </row>
    <row r="329" spans="1:21">
      <c r="A329" s="166" t="s">
        <v>101</v>
      </c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58"/>
      <c r="P329" s="58"/>
      <c r="Q329" s="14"/>
      <c r="R329" s="57"/>
      <c r="S329" s="62"/>
      <c r="T329" s="61"/>
    </row>
    <row r="330" spans="1:21">
      <c r="A330" s="31">
        <v>2.5849110207489407</v>
      </c>
      <c r="B330" s="31">
        <v>2.2084093806761858</v>
      </c>
      <c r="C330" s="31">
        <v>2.3916278812658085</v>
      </c>
      <c r="D330" s="31">
        <v>1.9535448632596049</v>
      </c>
      <c r="E330" s="31">
        <v>2.0675804185831841</v>
      </c>
      <c r="F330" s="31">
        <v>2.1578753101000445</v>
      </c>
      <c r="G330" s="31">
        <v>2.5539479770471596</v>
      </c>
      <c r="H330" s="31">
        <v>3.4387595536861109</v>
      </c>
      <c r="I330" s="31">
        <v>4.1807102959866853</v>
      </c>
      <c r="J330" s="31">
        <v>4.6303517132494418</v>
      </c>
      <c r="K330" s="31">
        <v>3.0535808737059327</v>
      </c>
      <c r="L330" s="31">
        <v>2.3265976322647486</v>
      </c>
      <c r="M330" s="31">
        <v>2.5360070809976349</v>
      </c>
      <c r="N330" s="31">
        <v>3.0171836977193061</v>
      </c>
      <c r="O330" s="31">
        <v>3.2820488399055225</v>
      </c>
      <c r="P330" s="31">
        <v>2.8726653147187369</v>
      </c>
      <c r="Q330" s="14"/>
      <c r="R330" s="57" t="s">
        <v>102</v>
      </c>
    </row>
    <row r="331" spans="1:21" ht="15.4">
      <c r="A331" s="31">
        <v>1.3150414360369831</v>
      </c>
      <c r="B331" s="31">
        <v>1.0645845823729996</v>
      </c>
      <c r="C331" s="31">
        <v>1.1513756798341763</v>
      </c>
      <c r="D331" s="31">
        <v>0.73462725089094816</v>
      </c>
      <c r="E331" s="31">
        <v>0.773723197234364</v>
      </c>
      <c r="F331" s="31">
        <v>0.6806133888232756</v>
      </c>
      <c r="G331" s="31">
        <v>0.77312210134022552</v>
      </c>
      <c r="H331" s="31">
        <v>1.077125718632594</v>
      </c>
      <c r="I331" s="31">
        <v>1.3592711968032598</v>
      </c>
      <c r="J331" s="31">
        <v>2.2138283231669806</v>
      </c>
      <c r="K331" s="31">
        <v>1.3718017273925016</v>
      </c>
      <c r="L331" s="31">
        <v>0.81508209594799619</v>
      </c>
      <c r="M331" s="31">
        <v>0.88969221612432414</v>
      </c>
      <c r="N331" s="31">
        <v>1.2444403615308401</v>
      </c>
      <c r="O331" s="31">
        <v>1.6020080071213521</v>
      </c>
      <c r="P331" s="31">
        <v>1.1307492328893605</v>
      </c>
      <c r="Q331" s="14"/>
      <c r="R331" s="57" t="s">
        <v>103</v>
      </c>
      <c r="S331" s="137"/>
    </row>
    <row r="332" spans="1:21">
      <c r="A332" s="166" t="s">
        <v>104</v>
      </c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58"/>
      <c r="P332" s="58"/>
      <c r="Q332" s="14"/>
      <c r="R332" s="57"/>
    </row>
    <row r="333" spans="1:21">
      <c r="A333" s="31">
        <v>0.18811331466943365</v>
      </c>
      <c r="B333" s="31">
        <v>0.38288425723281905</v>
      </c>
      <c r="C333" s="31">
        <v>0.26566514241812111</v>
      </c>
      <c r="D333" s="31">
        <v>0.4957580030460696</v>
      </c>
      <c r="E333" s="31">
        <v>0.44541706699899125</v>
      </c>
      <c r="F333" s="31">
        <v>0.37559331891523323</v>
      </c>
      <c r="G333" s="31">
        <v>0.27517796320728893</v>
      </c>
      <c r="H333" s="31">
        <v>0.1316478916635235</v>
      </c>
      <c r="I333" s="31">
        <v>6.156865298162735E-2</v>
      </c>
      <c r="J333" s="31">
        <v>5.600567638056822E-2</v>
      </c>
      <c r="K333" s="31">
        <v>8.5084782594340116E-2</v>
      </c>
      <c r="L333" s="31">
        <v>0.36941132801325161</v>
      </c>
      <c r="M333" s="31">
        <v>0.31498824143603654</v>
      </c>
      <c r="N333" s="31">
        <v>0.21571930871963582</v>
      </c>
      <c r="O333" s="31">
        <v>0.16995188367584166</v>
      </c>
      <c r="P333" s="31">
        <v>0.18820503580810252</v>
      </c>
      <c r="Q333" s="14"/>
      <c r="R333" s="57" t="s">
        <v>105</v>
      </c>
    </row>
    <row r="334" spans="1:21">
      <c r="A334" s="31">
        <v>1.0411167795175951</v>
      </c>
      <c r="B334" s="31">
        <v>5.5055417199253105</v>
      </c>
      <c r="C334" s="31">
        <v>3.8858088774046662</v>
      </c>
      <c r="D334" s="31">
        <v>4.5281211070326846</v>
      </c>
      <c r="E334" s="31">
        <v>3.520750156115878</v>
      </c>
      <c r="F334" s="31">
        <v>3.0687564603000057</v>
      </c>
      <c r="G334" s="31">
        <v>2.1619934000511449</v>
      </c>
      <c r="H334" s="31">
        <v>1.0326451185851493</v>
      </c>
      <c r="I334" s="31">
        <v>0.48837058500555736</v>
      </c>
      <c r="J334" s="31">
        <v>0.34773853968189072</v>
      </c>
      <c r="K334" s="31">
        <v>0.34527047060157934</v>
      </c>
      <c r="L334" s="31">
        <v>1.3109886292697215</v>
      </c>
      <c r="M334" s="31">
        <v>1.5932951312053767</v>
      </c>
      <c r="N334" s="31">
        <v>1.0578330014700352</v>
      </c>
      <c r="O334" s="31">
        <v>0.61035067634793827</v>
      </c>
      <c r="P334" s="31">
        <v>0.56025093862851139</v>
      </c>
      <c r="Q334" s="14"/>
      <c r="R334" s="7" t="s">
        <v>106</v>
      </c>
      <c r="S334" s="14"/>
      <c r="T334" s="14"/>
      <c r="U334" s="138"/>
    </row>
    <row r="335" spans="1:21">
      <c r="A335" s="168" t="s">
        <v>107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63"/>
      <c r="P335" s="63"/>
      <c r="Q335" s="14"/>
      <c r="R335" s="64"/>
    </row>
    <row r="336" spans="1:21">
      <c r="A336" s="65">
        <v>116.55432668794703</v>
      </c>
      <c r="B336" s="65">
        <v>131.88949072196951</v>
      </c>
      <c r="C336" s="65">
        <v>117.6943579921717</v>
      </c>
      <c r="D336" s="65">
        <v>102.31355576949835</v>
      </c>
      <c r="E336" s="65">
        <v>89.327474294465873</v>
      </c>
      <c r="F336" s="65">
        <v>61.700843568243606</v>
      </c>
      <c r="G336" s="65">
        <v>52.401664286531883</v>
      </c>
      <c r="H336" s="65">
        <v>53.110573971731405</v>
      </c>
      <c r="I336" s="65">
        <v>48.836201214938015</v>
      </c>
      <c r="J336" s="65">
        <v>48.053200327198013</v>
      </c>
      <c r="K336" s="65">
        <v>54.998499697039584</v>
      </c>
      <c r="L336" s="65">
        <v>54.714192519673219</v>
      </c>
      <c r="M336" s="65">
        <v>54.952742349815495</v>
      </c>
      <c r="N336" s="65">
        <v>61.790577454106682</v>
      </c>
      <c r="O336" s="65">
        <v>54.406946459665804</v>
      </c>
      <c r="P336" s="65">
        <v>48.493148713842302</v>
      </c>
      <c r="Q336" s="14"/>
      <c r="R336" s="64" t="s">
        <v>108</v>
      </c>
      <c r="S336" s="121"/>
    </row>
    <row r="337" spans="1:25">
      <c r="A337" s="65">
        <v>193.94503457566776</v>
      </c>
      <c r="B337" s="65">
        <v>293.00954757113954</v>
      </c>
      <c r="C337" s="65">
        <v>228.00640014606267</v>
      </c>
      <c r="D337" s="65">
        <v>363.97624911518653</v>
      </c>
      <c r="E337" s="65">
        <v>392.19553310325313</v>
      </c>
      <c r="F337" s="65">
        <v>406.45016197999126</v>
      </c>
      <c r="G337" s="65">
        <v>441.82012719871597</v>
      </c>
      <c r="H337" s="65">
        <v>381.13036360123647</v>
      </c>
      <c r="I337" s="65">
        <v>373.48515270757923</v>
      </c>
      <c r="J337" s="65">
        <v>272.43892503016014</v>
      </c>
      <c r="K337" s="65">
        <v>272.86200807035874</v>
      </c>
      <c r="L337" s="65">
        <v>382.0163233370838</v>
      </c>
      <c r="M337" s="65">
        <v>336.07082918506654</v>
      </c>
      <c r="N337" s="65">
        <v>341.8190979949805</v>
      </c>
      <c r="O337" s="65">
        <v>249.57106155312337</v>
      </c>
      <c r="P337" s="65">
        <v>278.63897989661706</v>
      </c>
      <c r="Q337" s="14"/>
      <c r="R337" s="64" t="s">
        <v>109</v>
      </c>
    </row>
    <row r="338" spans="1:25">
      <c r="A338" s="65">
        <v>51.49102070668075</v>
      </c>
      <c r="B338" s="65">
        <v>51.480693269691848</v>
      </c>
      <c r="C338" s="65">
        <v>54.173658451233351</v>
      </c>
      <c r="D338" s="65">
        <v>77.688242892009526</v>
      </c>
      <c r="E338" s="65">
        <v>74.152183522046712</v>
      </c>
      <c r="F338" s="65">
        <v>78.796624895015682</v>
      </c>
      <c r="G338" s="65">
        <v>80.894352200906397</v>
      </c>
      <c r="H338" s="65">
        <v>76.898715149391393</v>
      </c>
      <c r="I338" s="65">
        <v>82.973135185138617</v>
      </c>
      <c r="J338" s="65">
        <v>91.539718132001767</v>
      </c>
      <c r="K338" s="65">
        <v>99.942173645167784</v>
      </c>
      <c r="L338" s="65">
        <v>89.539951296250479</v>
      </c>
      <c r="M338" s="65">
        <v>50.925138544572206</v>
      </c>
      <c r="N338" s="65">
        <v>68.251970183571203</v>
      </c>
      <c r="O338" s="65">
        <v>64.063687639422255</v>
      </c>
      <c r="P338" s="65">
        <v>53.139736281957681</v>
      </c>
      <c r="Q338" s="14"/>
      <c r="R338" s="64" t="s">
        <v>110</v>
      </c>
    </row>
    <row r="339" spans="1:25">
      <c r="A339" s="65">
        <v>259.00834055693406</v>
      </c>
      <c r="B339" s="65">
        <v>373.41834502341715</v>
      </c>
      <c r="C339" s="65">
        <v>291.52709968700105</v>
      </c>
      <c r="D339" s="65">
        <v>388.60156199267533</v>
      </c>
      <c r="E339" s="65">
        <v>407.37082387567227</v>
      </c>
      <c r="F339" s="65">
        <v>389.35438065321921</v>
      </c>
      <c r="G339" s="65">
        <v>413.32743928434149</v>
      </c>
      <c r="H339" s="65">
        <v>357.34222242357646</v>
      </c>
      <c r="I339" s="65">
        <v>339.3482187373786</v>
      </c>
      <c r="J339" s="65">
        <v>228.95240722535635</v>
      </c>
      <c r="K339" s="65">
        <v>227.91833412223053</v>
      </c>
      <c r="L339" s="65">
        <v>347.19056456050657</v>
      </c>
      <c r="M339" s="65">
        <v>340.09843299030979</v>
      </c>
      <c r="N339" s="65">
        <v>335.35770526551596</v>
      </c>
      <c r="O339" s="65">
        <v>239.91432037336693</v>
      </c>
      <c r="P339" s="65">
        <v>273.99239232850164</v>
      </c>
      <c r="Q339" s="14"/>
      <c r="R339" s="64" t="s">
        <v>111</v>
      </c>
      <c r="S339" s="170"/>
      <c r="T339" s="170"/>
      <c r="U339" s="170"/>
      <c r="V339" s="170"/>
      <c r="W339" s="170"/>
      <c r="X339" s="170"/>
      <c r="Y339" s="170"/>
    </row>
    <row r="340" spans="1:25">
      <c r="A340" s="166" t="s">
        <v>112</v>
      </c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58"/>
      <c r="P340" s="58"/>
      <c r="Q340" s="14"/>
      <c r="R340" s="57"/>
      <c r="S340" s="66" t="s">
        <v>113</v>
      </c>
      <c r="T340" s="66">
        <v>2023</v>
      </c>
      <c r="U340" s="66">
        <v>2024</v>
      </c>
      <c r="V340" s="66">
        <v>2025</v>
      </c>
      <c r="W340" s="66">
        <v>2026</v>
      </c>
      <c r="X340" s="66">
        <v>2027</v>
      </c>
      <c r="Y340" s="66">
        <v>2028</v>
      </c>
    </row>
    <row r="341" spans="1:25">
      <c r="A341" s="67">
        <v>347.5</v>
      </c>
      <c r="B341" s="67">
        <v>347.5</v>
      </c>
      <c r="C341" s="67">
        <v>347.5</v>
      </c>
      <c r="D341" s="67">
        <v>347.5</v>
      </c>
      <c r="E341" s="67">
        <v>347.5</v>
      </c>
      <c r="F341" s="67">
        <v>347.5</v>
      </c>
      <c r="G341" s="67">
        <v>347.5</v>
      </c>
      <c r="H341" s="67">
        <v>347.5</v>
      </c>
      <c r="I341" s="67">
        <v>347.5</v>
      </c>
      <c r="J341" s="67">
        <v>347.5</v>
      </c>
      <c r="K341" s="67">
        <v>347.5</v>
      </c>
      <c r="L341" s="67">
        <v>347.5</v>
      </c>
      <c r="M341" s="67">
        <v>347.5</v>
      </c>
      <c r="N341" s="67">
        <v>347.5</v>
      </c>
      <c r="O341" s="67">
        <v>347.5</v>
      </c>
      <c r="P341" s="67">
        <v>347.5</v>
      </c>
      <c r="Q341" s="14"/>
      <c r="R341" s="68" t="s">
        <v>114</v>
      </c>
      <c r="S341" s="139" t="s">
        <v>115</v>
      </c>
      <c r="T341" s="140"/>
      <c r="U341" s="141">
        <f>+T341</f>
        <v>0</v>
      </c>
      <c r="V341" s="141">
        <f>+U341</f>
        <v>0</v>
      </c>
      <c r="W341" s="141">
        <f>+V341</f>
        <v>0</v>
      </c>
      <c r="X341" s="141">
        <f>+W341</f>
        <v>0</v>
      </c>
      <c r="Y341" s="141">
        <f>+X341</f>
        <v>0</v>
      </c>
    </row>
    <row r="342" spans="1:25">
      <c r="A342" s="69">
        <v>3.6747482014388488</v>
      </c>
      <c r="B342" s="69">
        <v>3.7616874532374096</v>
      </c>
      <c r="C342" s="69">
        <v>3.6828966618705041</v>
      </c>
      <c r="D342" s="69">
        <v>3.5640503309352516</v>
      </c>
      <c r="E342" s="69">
        <v>3.7536559999999999</v>
      </c>
      <c r="F342" s="69">
        <v>4.2367875395683452</v>
      </c>
      <c r="G342" s="69">
        <v>4.5072205467625892</v>
      </c>
      <c r="H342" s="69">
        <v>4.7871319424460435</v>
      </c>
      <c r="I342" s="69">
        <v>5.0478831654676251</v>
      </c>
      <c r="J342" s="69">
        <v>5.4542811510791367</v>
      </c>
      <c r="K342" s="69">
        <v>5.2816664172661874</v>
      </c>
      <c r="L342" s="69">
        <v>5.3552232805755393</v>
      </c>
      <c r="M342" s="69">
        <v>5.165780316546762</v>
      </c>
      <c r="N342" s="69">
        <v>5.2639446618705037</v>
      </c>
      <c r="O342" s="69">
        <v>5.3746428489208631</v>
      </c>
      <c r="P342" s="69">
        <v>5.0652817841726616</v>
      </c>
      <c r="Q342" s="14"/>
      <c r="R342" s="68" t="s">
        <v>116</v>
      </c>
      <c r="S342" s="139" t="s">
        <v>117</v>
      </c>
      <c r="T342" s="142">
        <f>+O124*(1+T341)</f>
        <v>3167.7592699999996</v>
      </c>
      <c r="U342" s="143">
        <f>+T342*(1+U341)</f>
        <v>3167.7592699999996</v>
      </c>
      <c r="V342" s="143">
        <f>+U342*(1+V341)</f>
        <v>3167.7592699999996</v>
      </c>
      <c r="W342" s="143">
        <f>+V342*(1+W341)</f>
        <v>3167.7592699999996</v>
      </c>
      <c r="X342" s="143">
        <f>+W342*(1+X341)</f>
        <v>3167.7592699999996</v>
      </c>
      <c r="Y342" s="143">
        <f>+X342*(1+Y341)</f>
        <v>3167.7592699999996</v>
      </c>
    </row>
    <row r="343" spans="1:25">
      <c r="A343" s="65">
        <v>0.51869591366906476</v>
      </c>
      <c r="B343" s="65">
        <v>0.17452261870503596</v>
      </c>
      <c r="C343" s="65">
        <v>0.14979913669064751</v>
      </c>
      <c r="D343" s="65">
        <v>0.18067479136690648</v>
      </c>
      <c r="E343" s="65">
        <v>0.26590063309352524</v>
      </c>
      <c r="F343" s="65">
        <v>0.33711712230215829</v>
      </c>
      <c r="G343" s="65">
        <v>0.4227814676258993</v>
      </c>
      <c r="H343" s="65">
        <v>0.47638394244604315</v>
      </c>
      <c r="I343" s="65">
        <v>0.50551381294964037</v>
      </c>
      <c r="J343" s="65">
        <v>0.69969294964028772</v>
      </c>
      <c r="K343" s="65">
        <v>1.0405376978417264</v>
      </c>
      <c r="L343" s="65">
        <v>1.1892105323741009</v>
      </c>
      <c r="M343" s="65">
        <v>0.79652149640287773</v>
      </c>
      <c r="N343" s="65">
        <v>0.84660322302158264</v>
      </c>
      <c r="O343" s="65">
        <v>1.2006471079136691</v>
      </c>
      <c r="P343" s="65">
        <v>1.3406614868105515</v>
      </c>
      <c r="Q343" s="14"/>
      <c r="R343" s="57" t="s">
        <v>118</v>
      </c>
      <c r="S343" s="139" t="s">
        <v>119</v>
      </c>
      <c r="T343" s="142"/>
      <c r="U343" s="143">
        <f t="shared" ref="U343:Y344" si="0">+T343</f>
        <v>0</v>
      </c>
      <c r="V343" s="143">
        <f t="shared" si="0"/>
        <v>0</v>
      </c>
      <c r="W343" s="143">
        <f t="shared" si="0"/>
        <v>0</v>
      </c>
      <c r="X343" s="143">
        <f t="shared" si="0"/>
        <v>0</v>
      </c>
      <c r="Y343" s="143">
        <f t="shared" si="0"/>
        <v>0</v>
      </c>
    </row>
    <row r="344" spans="1:25">
      <c r="A344" s="36" t="s">
        <v>10</v>
      </c>
      <c r="B344" s="36">
        <v>-0.66353577480391746</v>
      </c>
      <c r="C344" s="36">
        <v>-0.14166348292179876</v>
      </c>
      <c r="D344" s="36">
        <v>0.20611370237747595</v>
      </c>
      <c r="E344" s="36">
        <v>0.47170853820744618</v>
      </c>
      <c r="F344" s="36">
        <v>0.26783121341265881</v>
      </c>
      <c r="G344" s="36">
        <v>0.25410855651217856</v>
      </c>
      <c r="H344" s="36">
        <v>0.12678529908405145</v>
      </c>
      <c r="I344" s="36">
        <v>6.1147884947647224E-2</v>
      </c>
      <c r="J344" s="36">
        <v>0.38412231617890846</v>
      </c>
      <c r="K344" s="36">
        <v>0.48713474728688788</v>
      </c>
      <c r="L344" s="36">
        <v>0.14288077677603628</v>
      </c>
      <c r="M344" s="36">
        <v>-0.33020985374832801</v>
      </c>
      <c r="N344" s="36">
        <v>6.2875549303911926E-2</v>
      </c>
      <c r="O344" s="36">
        <v>0.41819340544024919</v>
      </c>
      <c r="P344" s="36">
        <v>0.11661576326134782</v>
      </c>
      <c r="Q344" s="14"/>
      <c r="R344" s="70" t="s">
        <v>120</v>
      </c>
      <c r="S344" s="144" t="s">
        <v>74</v>
      </c>
      <c r="T344" s="145"/>
      <c r="U344" s="146">
        <f t="shared" si="0"/>
        <v>0</v>
      </c>
      <c r="V344" s="146">
        <f t="shared" si="0"/>
        <v>0</v>
      </c>
      <c r="W344" s="146">
        <f t="shared" si="0"/>
        <v>0</v>
      </c>
      <c r="X344" s="146">
        <f t="shared" si="0"/>
        <v>0</v>
      </c>
      <c r="Y344" s="146">
        <f t="shared" si="0"/>
        <v>0</v>
      </c>
    </row>
    <row r="345" spans="1:25">
      <c r="A345" s="71">
        <v>0.28000000000000003</v>
      </c>
      <c r="B345" s="71">
        <v>6.6000000000000003E-2</v>
      </c>
      <c r="C345" s="71">
        <v>0.26</v>
      </c>
      <c r="D345" s="71">
        <v>0.03</v>
      </c>
      <c r="E345" s="71">
        <v>0.115</v>
      </c>
      <c r="F345" s="71">
        <v>0.13</v>
      </c>
      <c r="G345" s="71">
        <v>0.17</v>
      </c>
      <c r="H345" s="71">
        <v>0.19</v>
      </c>
      <c r="I345" s="71">
        <v>0.24000000000000002</v>
      </c>
      <c r="J345" s="71">
        <v>0.82000000000000006</v>
      </c>
      <c r="K345" s="71">
        <v>1.04</v>
      </c>
      <c r="L345" s="71">
        <v>1.19</v>
      </c>
      <c r="M345" s="71">
        <v>0.8</v>
      </c>
      <c r="N345" s="71">
        <v>0.85</v>
      </c>
      <c r="O345" s="71">
        <v>1.2</v>
      </c>
      <c r="P345" s="71">
        <v>0.66</v>
      </c>
      <c r="Q345" s="14"/>
      <c r="R345" s="68" t="s">
        <v>121</v>
      </c>
      <c r="S345" s="144" t="s">
        <v>38</v>
      </c>
      <c r="T345" s="147">
        <f t="shared" ref="T345:Y345" si="1">+T342*T344</f>
        <v>0</v>
      </c>
      <c r="U345" s="148">
        <f t="shared" si="1"/>
        <v>0</v>
      </c>
      <c r="V345" s="148">
        <f t="shared" si="1"/>
        <v>0</v>
      </c>
      <c r="W345" s="148">
        <f t="shared" si="1"/>
        <v>0</v>
      </c>
      <c r="X345" s="148">
        <f t="shared" si="1"/>
        <v>0</v>
      </c>
      <c r="Y345" s="148">
        <f t="shared" si="1"/>
        <v>0</v>
      </c>
    </row>
    <row r="346" spans="1:25">
      <c r="A346" s="72">
        <v>2.6486744226038219E-2</v>
      </c>
      <c r="B346" s="72">
        <v>4.4048111686224856E-3</v>
      </c>
      <c r="C346" s="72">
        <v>1.1760436190602463E-2</v>
      </c>
      <c r="D346" s="72">
        <v>1.3500587045379726E-3</v>
      </c>
      <c r="E346" s="72">
        <v>5.005534080228826E-3</v>
      </c>
      <c r="F346" s="72">
        <v>5.5450989838322163E-3</v>
      </c>
      <c r="G346" s="72">
        <v>7.3115945686739693E-3</v>
      </c>
      <c r="H346" s="72">
        <v>8.0140790833065374E-3</v>
      </c>
      <c r="I346" s="73">
        <v>1.0184924018676558E-2</v>
      </c>
      <c r="J346" s="72">
        <v>3.5242513135638351E-2</v>
      </c>
      <c r="K346" s="73">
        <v>3.457629822478131E-2</v>
      </c>
      <c r="L346" s="72">
        <v>4.2424920716227797E-2</v>
      </c>
      <c r="M346" s="72">
        <v>4.1474465340765938E-2</v>
      </c>
      <c r="N346" s="72">
        <v>4.1975020850985208E-2</v>
      </c>
      <c r="O346" s="72">
        <v>5.1580995224697619E-2</v>
      </c>
      <c r="P346" s="72">
        <v>2.4905660377358491E-2</v>
      </c>
      <c r="Q346" s="14"/>
      <c r="R346" s="70" t="s">
        <v>122</v>
      </c>
      <c r="S346" s="149" t="s">
        <v>79</v>
      </c>
      <c r="T346" s="150"/>
      <c r="U346" s="151">
        <f>+T346</f>
        <v>0</v>
      </c>
      <c r="V346" s="151">
        <f>+U346</f>
        <v>0</v>
      </c>
      <c r="W346" s="151">
        <f>+V346</f>
        <v>0</v>
      </c>
      <c r="X346" s="151">
        <f>+W346</f>
        <v>0</v>
      </c>
      <c r="Y346" s="151">
        <f>+X346</f>
        <v>0</v>
      </c>
    </row>
    <row r="347" spans="1:25">
      <c r="A347" s="74">
        <v>0.53981531880477462</v>
      </c>
      <c r="B347" s="74">
        <v>0.37817447669375093</v>
      </c>
      <c r="C347" s="74">
        <v>1.7356575327729022</v>
      </c>
      <c r="D347" s="74">
        <v>0.16604419339871995</v>
      </c>
      <c r="E347" s="74">
        <v>0.43249238883741603</v>
      </c>
      <c r="F347" s="74">
        <v>0.3856226557471647</v>
      </c>
      <c r="G347" s="74">
        <v>0.40209898734356425</v>
      </c>
      <c r="H347" s="74">
        <v>0.39883796045774578</v>
      </c>
      <c r="I347" s="75">
        <v>0.47476447497965596</v>
      </c>
      <c r="J347" s="74">
        <v>1.1719426362971961</v>
      </c>
      <c r="K347" s="75">
        <v>0.99948325001310212</v>
      </c>
      <c r="L347" s="74">
        <v>1.0006638585888765</v>
      </c>
      <c r="M347" s="74">
        <v>1.0043671182922638</v>
      </c>
      <c r="N347" s="74">
        <v>1.0040122419641802</v>
      </c>
      <c r="O347" s="74">
        <v>0.99946103404622055</v>
      </c>
      <c r="P347" s="74">
        <v>0.4922942938937907</v>
      </c>
      <c r="Q347" s="14"/>
      <c r="R347" s="76" t="s">
        <v>123</v>
      </c>
      <c r="S347" s="149" t="s">
        <v>79</v>
      </c>
      <c r="T347" s="152">
        <f>+T346*T342</f>
        <v>0</v>
      </c>
      <c r="U347" s="153">
        <f>+U342*U346</f>
        <v>0</v>
      </c>
      <c r="V347" s="153">
        <f>+V342*V346</f>
        <v>0</v>
      </c>
      <c r="W347" s="153">
        <f>+W342*W346</f>
        <v>0</v>
      </c>
      <c r="X347" s="153">
        <f>+X342*X346</f>
        <v>0</v>
      </c>
      <c r="Y347" s="153">
        <f>+Y342*Y346</f>
        <v>0</v>
      </c>
    </row>
    <row r="348" spans="1:25">
      <c r="A348" s="37">
        <v>3673.5356814578849</v>
      </c>
      <c r="B348" s="37">
        <v>5206.8066307533572</v>
      </c>
      <c r="C348" s="37">
        <v>7682.5381759391657</v>
      </c>
      <c r="D348" s="37">
        <v>7721.8864372032795</v>
      </c>
      <c r="E348" s="37">
        <v>7983.6635530754656</v>
      </c>
      <c r="F348" s="37">
        <v>8146.8338314097273</v>
      </c>
      <c r="G348" s="37">
        <v>8079.6328960994133</v>
      </c>
      <c r="H348" s="37">
        <v>8238.625962343096</v>
      </c>
      <c r="I348" s="37">
        <v>8188.5736061521557</v>
      </c>
      <c r="J348" s="37">
        <v>8085.4052292839906</v>
      </c>
      <c r="K348" s="37">
        <v>10452.24672839557</v>
      </c>
      <c r="L348" s="37">
        <v>9747.2191584278917</v>
      </c>
      <c r="M348" s="37">
        <v>6702.9194400909901</v>
      </c>
      <c r="N348" s="37">
        <v>7036.923246532876</v>
      </c>
      <c r="O348" s="37">
        <v>8084.3729009775907</v>
      </c>
      <c r="P348" s="37">
        <v>9208.75</v>
      </c>
      <c r="Q348" s="14"/>
      <c r="R348" s="57" t="s">
        <v>124</v>
      </c>
      <c r="S348" s="149" t="s">
        <v>125</v>
      </c>
      <c r="T348" s="150"/>
      <c r="U348" s="151">
        <f>+T348</f>
        <v>0</v>
      </c>
      <c r="V348" s="151">
        <f>+U348</f>
        <v>0</v>
      </c>
      <c r="W348" s="151">
        <f>+V348</f>
        <v>0</v>
      </c>
      <c r="X348" s="151">
        <f>+W348</f>
        <v>0</v>
      </c>
      <c r="Y348" s="151">
        <f>+X348</f>
        <v>0</v>
      </c>
    </row>
    <row r="349" spans="1:25">
      <c r="A349" s="77">
        <v>2.8767483164963177</v>
      </c>
      <c r="B349" s="77">
        <v>3.9832166786508214</v>
      </c>
      <c r="C349" s="77">
        <v>6.002889996010385</v>
      </c>
      <c r="D349" s="77">
        <v>6.2348322473231717</v>
      </c>
      <c r="E349" s="77">
        <v>6.1205852043332518</v>
      </c>
      <c r="F349" s="77">
        <v>5.5334674950308509</v>
      </c>
      <c r="G349" s="77">
        <v>5.1585543475898978</v>
      </c>
      <c r="H349" s="77">
        <v>4.9525010874284741</v>
      </c>
      <c r="I349" s="77">
        <v>4.6681430256638423</v>
      </c>
      <c r="J349" s="77">
        <v>4.2658881222491027</v>
      </c>
      <c r="K349" s="77">
        <v>5.6948707993313121</v>
      </c>
      <c r="L349" s="77">
        <v>5.2377930975885914</v>
      </c>
      <c r="M349" s="77">
        <v>3.6018996399239218</v>
      </c>
      <c r="N349" s="77">
        <v>3.7813808646214269</v>
      </c>
      <c r="O349" s="77">
        <v>4.4195720022234335</v>
      </c>
      <c r="P349" s="77">
        <v>4.9305601776536188</v>
      </c>
      <c r="Q349" s="78">
        <v>4.7521625052994523</v>
      </c>
      <c r="R349" s="68" t="s">
        <v>126</v>
      </c>
      <c r="S349" s="149" t="s">
        <v>125</v>
      </c>
      <c r="T349" s="152">
        <f>+T348*T342</f>
        <v>0</v>
      </c>
      <c r="U349" s="153">
        <f>+U342*U348</f>
        <v>0</v>
      </c>
      <c r="V349" s="153">
        <f>+V342*V348</f>
        <v>0</v>
      </c>
      <c r="W349" s="153">
        <f>+W342*W348</f>
        <v>0</v>
      </c>
      <c r="X349" s="153">
        <f>+X342*X348</f>
        <v>0</v>
      </c>
      <c r="Y349" s="153">
        <f>+Y342*Y348</f>
        <v>0</v>
      </c>
    </row>
    <row r="350" spans="1:25">
      <c r="A350" s="77">
        <v>20.380584121550903</v>
      </c>
      <c r="B350" s="77">
        <v>85.854866920893969</v>
      </c>
      <c r="C350" s="77">
        <v>147.58445219572999</v>
      </c>
      <c r="D350" s="77">
        <v>122.99035059778744</v>
      </c>
      <c r="E350" s="77">
        <v>86.402845711449999</v>
      </c>
      <c r="F350" s="77">
        <v>69.542970625325253</v>
      </c>
      <c r="G350" s="77">
        <v>54.99470513126235</v>
      </c>
      <c r="H350" s="77">
        <v>49.767160557291234</v>
      </c>
      <c r="I350" s="77">
        <v>46.614434639773336</v>
      </c>
      <c r="J350" s="77">
        <v>33.253662466882659</v>
      </c>
      <c r="K350" s="77">
        <v>28.906600802533532</v>
      </c>
      <c r="L350" s="77">
        <v>23.586699555247876</v>
      </c>
      <c r="M350" s="77">
        <v>24.216517561832308</v>
      </c>
      <c r="N350" s="77">
        <v>23.919279171498367</v>
      </c>
      <c r="O350" s="77">
        <v>19.376536448983952</v>
      </c>
      <c r="P350" s="77">
        <v>19.76636180028099</v>
      </c>
      <c r="Q350" s="78">
        <v>35.657382485790208</v>
      </c>
      <c r="R350" s="68" t="s">
        <v>127</v>
      </c>
      <c r="S350" s="144" t="s">
        <v>47</v>
      </c>
      <c r="T350" s="154">
        <f t="shared" ref="T350:Y350" si="2">+T345-T347-T349+T343</f>
        <v>0</v>
      </c>
      <c r="U350" s="155">
        <f t="shared" si="2"/>
        <v>0</v>
      </c>
      <c r="V350" s="156">
        <f t="shared" si="2"/>
        <v>0</v>
      </c>
      <c r="W350" s="155">
        <f t="shared" si="2"/>
        <v>0</v>
      </c>
      <c r="X350" s="156">
        <f t="shared" si="2"/>
        <v>0</v>
      </c>
      <c r="Y350" s="155">
        <f t="shared" si="2"/>
        <v>0</v>
      </c>
    </row>
    <row r="351" spans="1:25">
      <c r="A351" s="77">
        <v>13.36314975164492</v>
      </c>
      <c r="B351" s="77">
        <v>38.005584963784933</v>
      </c>
      <c r="C351" s="77">
        <v>56.16897442194427</v>
      </c>
      <c r="D351" s="77">
        <v>42.874709786725688</v>
      </c>
      <c r="E351" s="77">
        <v>38.209975908398356</v>
      </c>
      <c r="F351" s="77">
        <v>35.988564174854638</v>
      </c>
      <c r="G351" s="77">
        <v>32.479872656959323</v>
      </c>
      <c r="H351" s="77">
        <v>30.688259753252943</v>
      </c>
      <c r="I351" s="77">
        <v>28.938906713463222</v>
      </c>
      <c r="J351" s="77">
        <v>21.55401704968062</v>
      </c>
      <c r="K351" s="77">
        <v>20.399614039052725</v>
      </c>
      <c r="L351" s="77">
        <v>17.794175432786091</v>
      </c>
      <c r="M351" s="77">
        <v>17.631726555172158</v>
      </c>
      <c r="N351" s="77">
        <v>15.621013932465884</v>
      </c>
      <c r="O351" s="77">
        <v>13.408421614032317</v>
      </c>
      <c r="P351" s="77">
        <v>13.780690895889608</v>
      </c>
      <c r="Q351" s="78">
        <v>23.138448266604115</v>
      </c>
      <c r="R351" s="68" t="s">
        <v>128</v>
      </c>
      <c r="S351" s="149" t="s">
        <v>129</v>
      </c>
      <c r="T351" s="152"/>
      <c r="U351" s="153">
        <f>+T351</f>
        <v>0</v>
      </c>
      <c r="V351" s="153">
        <f>+U351</f>
        <v>0</v>
      </c>
      <c r="W351" s="153">
        <f>+V351</f>
        <v>0</v>
      </c>
      <c r="X351" s="153">
        <f>+W351</f>
        <v>0</v>
      </c>
      <c r="Y351" s="153">
        <f>+X351</f>
        <v>0</v>
      </c>
    </row>
    <row r="352" spans="1:25">
      <c r="A352" s="79">
        <v>1.8801520772903666</v>
      </c>
      <c r="B352" s="79">
        <v>3.154634837640514</v>
      </c>
      <c r="C352" s="79">
        <v>4.1137142976026455</v>
      </c>
      <c r="D352" s="79">
        <v>4.062153908460167</v>
      </c>
      <c r="E352" s="79">
        <v>3.9626630103845928</v>
      </c>
      <c r="F352" s="79">
        <v>3.7411031926963765</v>
      </c>
      <c r="G352" s="79">
        <v>3.7519857328251138</v>
      </c>
      <c r="H352" s="79">
        <v>3.587381707572677</v>
      </c>
      <c r="I352" s="80">
        <v>3.4363707100452738</v>
      </c>
      <c r="J352" s="79">
        <v>3.036565282398545</v>
      </c>
      <c r="K352" s="80">
        <v>3.382776432817507</v>
      </c>
      <c r="L352" s="79">
        <v>2.9719469179918487</v>
      </c>
      <c r="M352" s="79">
        <v>2.3129419418477211</v>
      </c>
      <c r="N352" s="79">
        <v>2.1356649010509821</v>
      </c>
      <c r="O352" s="79">
        <v>2.7729654475964818</v>
      </c>
      <c r="P352" s="79">
        <v>3.4675842896642424</v>
      </c>
      <c r="Q352" s="78">
        <v>3.155256454120805</v>
      </c>
      <c r="R352" s="68" t="s">
        <v>130</v>
      </c>
      <c r="S352" s="144" t="s">
        <v>53</v>
      </c>
      <c r="T352" s="154">
        <f t="shared" ref="T352:Y352" si="3">+T350-T351</f>
        <v>0</v>
      </c>
      <c r="U352" s="155">
        <f t="shared" si="3"/>
        <v>0</v>
      </c>
      <c r="V352" s="156">
        <f t="shared" si="3"/>
        <v>0</v>
      </c>
      <c r="W352" s="155">
        <f t="shared" si="3"/>
        <v>0</v>
      </c>
      <c r="X352" s="156">
        <f t="shared" si="3"/>
        <v>0</v>
      </c>
      <c r="Y352" s="155">
        <f t="shared" si="3"/>
        <v>0</v>
      </c>
    </row>
    <row r="353" spans="1:25">
      <c r="A353" s="81">
        <v>13</v>
      </c>
      <c r="B353" s="81">
        <v>24</v>
      </c>
      <c r="C353" s="81">
        <v>24.1</v>
      </c>
      <c r="D353" s="81">
        <v>22.700000000000003</v>
      </c>
      <c r="E353" s="81">
        <v>24.4</v>
      </c>
      <c r="F353" s="81">
        <v>24.5</v>
      </c>
      <c r="G353" s="81">
        <v>24.1</v>
      </c>
      <c r="H353" s="81">
        <v>30.75</v>
      </c>
      <c r="I353" s="82">
        <v>24.2</v>
      </c>
      <c r="J353" s="81">
        <v>23.8</v>
      </c>
      <c r="K353" s="82">
        <v>38.75</v>
      </c>
      <c r="L353" s="81">
        <v>33.25</v>
      </c>
      <c r="M353" s="81">
        <v>24.6</v>
      </c>
      <c r="N353" s="81">
        <v>22.9</v>
      </c>
      <c r="O353" s="81">
        <v>27.75</v>
      </c>
      <c r="P353" s="81">
        <v>32</v>
      </c>
      <c r="Q353" s="157"/>
      <c r="R353" s="84" t="s">
        <v>131</v>
      </c>
      <c r="S353" s="149" t="s">
        <v>132</v>
      </c>
      <c r="T353" s="150"/>
      <c r="U353" s="151">
        <f>+T353</f>
        <v>0</v>
      </c>
      <c r="V353" s="151">
        <f>+U353</f>
        <v>0</v>
      </c>
      <c r="W353" s="151">
        <f>+V353</f>
        <v>0</v>
      </c>
      <c r="X353" s="151">
        <f>+W353</f>
        <v>0</v>
      </c>
      <c r="Y353" s="151">
        <f>+X353</f>
        <v>0</v>
      </c>
    </row>
    <row r="354" spans="1:25" ht="13.5" customHeight="1">
      <c r="A354" s="85">
        <v>7.75</v>
      </c>
      <c r="B354" s="85">
        <v>12</v>
      </c>
      <c r="C354" s="85">
        <v>20</v>
      </c>
      <c r="D354" s="85">
        <v>21.700000000000003</v>
      </c>
      <c r="E354" s="85">
        <v>22</v>
      </c>
      <c r="F354" s="85">
        <v>21.5</v>
      </c>
      <c r="G354" s="85">
        <v>22.1</v>
      </c>
      <c r="H354" s="85">
        <v>22.7</v>
      </c>
      <c r="I354" s="86">
        <v>22.8</v>
      </c>
      <c r="J354" s="85">
        <v>23</v>
      </c>
      <c r="K354" s="86">
        <v>23.3</v>
      </c>
      <c r="L354" s="85">
        <v>21.5</v>
      </c>
      <c r="M354" s="85">
        <v>13.9</v>
      </c>
      <c r="N354" s="85">
        <v>18.7</v>
      </c>
      <c r="O354" s="85">
        <v>19.7</v>
      </c>
      <c r="P354" s="85">
        <v>22.9</v>
      </c>
      <c r="Q354" s="87"/>
      <c r="R354" s="88" t="s">
        <v>133</v>
      </c>
      <c r="S354" s="149" t="s">
        <v>132</v>
      </c>
      <c r="T354" s="152">
        <f t="shared" ref="T354:Y354" si="4">+T352*T353</f>
        <v>0</v>
      </c>
      <c r="U354" s="152">
        <f t="shared" si="4"/>
        <v>0</v>
      </c>
      <c r="V354" s="152">
        <f t="shared" si="4"/>
        <v>0</v>
      </c>
      <c r="W354" s="152">
        <f t="shared" si="4"/>
        <v>0</v>
      </c>
      <c r="X354" s="152">
        <f t="shared" si="4"/>
        <v>0</v>
      </c>
      <c r="Y354" s="152">
        <f t="shared" si="4"/>
        <v>0</v>
      </c>
    </row>
    <row r="355" spans="1:25">
      <c r="A355" s="89">
        <v>10.571325702037079</v>
      </c>
      <c r="B355" s="89">
        <v>14.983616203606783</v>
      </c>
      <c r="C355" s="89">
        <v>22.108023527882491</v>
      </c>
      <c r="D355" s="89">
        <v>22.221255934397927</v>
      </c>
      <c r="E355" s="89">
        <v>22.974571375756735</v>
      </c>
      <c r="F355" s="89">
        <v>23.444126133553173</v>
      </c>
      <c r="G355" s="89">
        <v>23.250742147048673</v>
      </c>
      <c r="H355" s="89">
        <v>23.708276150627615</v>
      </c>
      <c r="I355" s="90">
        <v>23.564240593243614</v>
      </c>
      <c r="J355" s="89">
        <v>23.267353177795655</v>
      </c>
      <c r="K355" s="90">
        <v>30.078407851498042</v>
      </c>
      <c r="L355" s="89">
        <v>28.049551535044294</v>
      </c>
      <c r="M355" s="89">
        <v>19.288976806017239</v>
      </c>
      <c r="N355" s="89">
        <v>20.250138838943528</v>
      </c>
      <c r="O355" s="89">
        <v>23.264382448856377</v>
      </c>
      <c r="P355" s="91">
        <v>26.5</v>
      </c>
      <c r="Q355" s="83">
        <v>0.15720524017467263</v>
      </c>
      <c r="R355" s="68" t="s">
        <v>134</v>
      </c>
      <c r="S355" s="144" t="s">
        <v>135</v>
      </c>
      <c r="T355" s="154">
        <f t="shared" ref="T355:Y355" si="5">(T352-T354)*0.99657</f>
        <v>0</v>
      </c>
      <c r="U355" s="154">
        <f t="shared" si="5"/>
        <v>0</v>
      </c>
      <c r="V355" s="154">
        <f t="shared" si="5"/>
        <v>0</v>
      </c>
      <c r="W355" s="154">
        <f t="shared" si="5"/>
        <v>0</v>
      </c>
      <c r="X355" s="154">
        <f t="shared" si="5"/>
        <v>0</v>
      </c>
      <c r="Y355" s="154">
        <f t="shared" si="5"/>
        <v>0</v>
      </c>
    </row>
    <row r="356" spans="1:25">
      <c r="A356" s="161" t="s">
        <v>136</v>
      </c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3"/>
      <c r="O356" s="92"/>
      <c r="P356" s="92"/>
      <c r="Q356" s="83">
        <v>-0.171875</v>
      </c>
      <c r="R356" s="57"/>
      <c r="S356" s="144" t="s">
        <v>93</v>
      </c>
      <c r="T356" s="145">
        <f t="shared" ref="T356:Y356" si="6">+T355/T342</f>
        <v>0</v>
      </c>
      <c r="U356" s="146">
        <f t="shared" si="6"/>
        <v>0</v>
      </c>
      <c r="V356" s="146">
        <f t="shared" si="6"/>
        <v>0</v>
      </c>
      <c r="W356" s="146">
        <f t="shared" si="6"/>
        <v>0</v>
      </c>
      <c r="X356" s="146">
        <f t="shared" si="6"/>
        <v>0</v>
      </c>
      <c r="Y356" s="146">
        <f t="shared" si="6"/>
        <v>0</v>
      </c>
    </row>
    <row r="357" spans="1:25">
      <c r="A357" s="79"/>
      <c r="B357" s="79"/>
      <c r="C357" s="79"/>
      <c r="D357" s="79"/>
      <c r="E357" s="79"/>
      <c r="F357" s="79"/>
      <c r="G357" s="79"/>
      <c r="H357" s="79"/>
      <c r="I357" s="79"/>
      <c r="J357" s="80"/>
      <c r="K357" s="79"/>
      <c r="L357" s="80"/>
      <c r="M357" s="80"/>
      <c r="N357" s="77"/>
      <c r="O357" s="77"/>
      <c r="P357" s="77"/>
      <c r="Q357" s="93"/>
      <c r="R357" s="68" t="s">
        <v>137</v>
      </c>
      <c r="S357" s="144" t="s">
        <v>138</v>
      </c>
      <c r="T357" s="158">
        <f>+T355/O245-1</f>
        <v>-1</v>
      </c>
      <c r="U357" s="159" t="e">
        <f>+U355/T355-1</f>
        <v>#DIV/0!</v>
      </c>
      <c r="V357" s="159" t="e">
        <f>+V355/U355-1</f>
        <v>#DIV/0!</v>
      </c>
      <c r="W357" s="159" t="e">
        <f>+W355/V355-1</f>
        <v>#DIV/0!</v>
      </c>
      <c r="X357" s="159" t="e">
        <f>+X355/W355-1</f>
        <v>#DIV/0!</v>
      </c>
      <c r="Y357" s="159" t="e">
        <f>+Y355/X355-1</f>
        <v>#DIV/0!</v>
      </c>
    </row>
    <row r="358" spans="1:25">
      <c r="A358" s="79"/>
      <c r="B358" s="79"/>
      <c r="C358" s="79"/>
      <c r="D358" s="79"/>
      <c r="E358" s="79"/>
      <c r="F358" s="79"/>
      <c r="G358" s="79"/>
      <c r="H358" s="79"/>
      <c r="I358" s="79"/>
      <c r="J358" s="80"/>
      <c r="K358" s="79"/>
      <c r="L358" s="80"/>
      <c r="M358" s="77"/>
      <c r="N358" s="160"/>
      <c r="O358" s="160"/>
      <c r="P358" s="160"/>
      <c r="Q358" s="93"/>
      <c r="R358" s="68" t="s">
        <v>139</v>
      </c>
      <c r="S358" s="95" t="s">
        <v>134</v>
      </c>
      <c r="T358" s="96">
        <f>+P355</f>
        <v>26.5</v>
      </c>
      <c r="U358" s="97">
        <f>+T358</f>
        <v>26.5</v>
      </c>
      <c r="V358" s="97">
        <f>+U358</f>
        <v>26.5</v>
      </c>
      <c r="W358" s="97">
        <f>+V358</f>
        <v>26.5</v>
      </c>
      <c r="X358" s="97">
        <f>+W358</f>
        <v>26.5</v>
      </c>
      <c r="Y358" s="97">
        <f>+X358</f>
        <v>26.5</v>
      </c>
    </row>
    <row r="359" spans="1:25">
      <c r="A359" s="98">
        <v>0.39464437226457127</v>
      </c>
      <c r="B359" s="98">
        <v>0.16180966576608613</v>
      </c>
      <c r="C359" s="98">
        <v>-0.26319122911225434</v>
      </c>
      <c r="D359" s="98">
        <v>-0.31199895634256947</v>
      </c>
      <c r="E359" s="98">
        <v>-0.28795789232960373</v>
      </c>
      <c r="F359" s="98">
        <v>-0.16441041080983942</v>
      </c>
      <c r="G359" s="98">
        <v>-8.5517244378164894E-2</v>
      </c>
      <c r="H359" s="98">
        <v>-4.2157350870390249E-2</v>
      </c>
      <c r="I359" s="98">
        <v>1.7680262310456399E-2</v>
      </c>
      <c r="J359" s="98">
        <v>0.10232696851340262</v>
      </c>
      <c r="K359" s="98">
        <v>-0.19837459114257627</v>
      </c>
      <c r="L359" s="98">
        <v>-0.10219149529242322</v>
      </c>
      <c r="M359" s="98">
        <v>0.24205040633454683</v>
      </c>
      <c r="N359" s="98">
        <v>0.20428207991528957</v>
      </c>
      <c r="O359" s="98">
        <v>6.9987190611668901E-2</v>
      </c>
      <c r="P359" s="98">
        <v>-3.7540313942383781E-2</v>
      </c>
      <c r="Q359" s="83"/>
      <c r="R359" s="76" t="s">
        <v>140</v>
      </c>
      <c r="S359" s="95" t="s">
        <v>118</v>
      </c>
      <c r="T359" s="96">
        <f t="shared" ref="T359:Y359" si="7">+T355/$P$341</f>
        <v>0</v>
      </c>
      <c r="U359" s="96">
        <f t="shared" si="7"/>
        <v>0</v>
      </c>
      <c r="V359" s="96">
        <f t="shared" si="7"/>
        <v>0</v>
      </c>
      <c r="W359" s="96">
        <f t="shared" si="7"/>
        <v>0</v>
      </c>
      <c r="X359" s="96">
        <f t="shared" si="7"/>
        <v>0</v>
      </c>
      <c r="Y359" s="96">
        <f t="shared" si="7"/>
        <v>0</v>
      </c>
    </row>
    <row r="360" spans="1:25">
      <c r="A360" s="98">
        <v>0.42843297233966199</v>
      </c>
      <c r="B360" s="98">
        <v>-1.4077725546766624</v>
      </c>
      <c r="C360" s="98">
        <v>-3.1389592254715764</v>
      </c>
      <c r="D360" s="98">
        <v>-2.4492254345029454</v>
      </c>
      <c r="E360" s="98">
        <v>-1.4231404463264323</v>
      </c>
      <c r="F360" s="98">
        <v>-0.95031058864286411</v>
      </c>
      <c r="G360" s="98">
        <v>-0.54230908993889948</v>
      </c>
      <c r="H360" s="98">
        <v>-0.39570425779637364</v>
      </c>
      <c r="I360" s="98">
        <v>-0.30728705783015936</v>
      </c>
      <c r="J360" s="98">
        <v>6.7411566731390149E-2</v>
      </c>
      <c r="K360" s="98">
        <v>0.18932353450079864</v>
      </c>
      <c r="L360" s="98">
        <v>0.33851848029934922</v>
      </c>
      <c r="M360" s="98">
        <v>0.32085543375252484</v>
      </c>
      <c r="N360" s="98">
        <v>0.32919139028136973</v>
      </c>
      <c r="O360" s="98">
        <v>0.45659117135965666</v>
      </c>
      <c r="P360" s="98">
        <v>0.44565864283060974</v>
      </c>
      <c r="Q360" s="83"/>
      <c r="R360" s="76" t="s">
        <v>141</v>
      </c>
      <c r="S360" s="95" t="s">
        <v>142</v>
      </c>
      <c r="T360" s="99" t="e">
        <f t="shared" ref="T360:Y360" si="8">+T358/T359</f>
        <v>#DIV/0!</v>
      </c>
      <c r="U360" s="99" t="e">
        <f t="shared" si="8"/>
        <v>#DIV/0!</v>
      </c>
      <c r="V360" s="99" t="e">
        <f t="shared" si="8"/>
        <v>#DIV/0!</v>
      </c>
      <c r="W360" s="99" t="e">
        <f t="shared" si="8"/>
        <v>#DIV/0!</v>
      </c>
      <c r="X360" s="99" t="e">
        <f t="shared" si="8"/>
        <v>#DIV/0!</v>
      </c>
      <c r="Y360" s="99" t="e">
        <f t="shared" si="8"/>
        <v>#DIV/0!</v>
      </c>
    </row>
    <row r="361" spans="1:25">
      <c r="A361" s="98">
        <v>0.42246992548190676</v>
      </c>
      <c r="B361" s="98">
        <v>-0.64252954761182757</v>
      </c>
      <c r="C361" s="98">
        <v>-1.4275169092913351</v>
      </c>
      <c r="D361" s="98">
        <v>-0.85296391930512727</v>
      </c>
      <c r="E361" s="98">
        <v>-0.6513629379177982</v>
      </c>
      <c r="F361" s="98">
        <v>-0.55535772149410667</v>
      </c>
      <c r="G361" s="98">
        <v>-0.40371870588390973</v>
      </c>
      <c r="H361" s="98">
        <v>-0.32628858252113319</v>
      </c>
      <c r="I361" s="98">
        <v>-0.25068485060128037</v>
      </c>
      <c r="J361" s="98">
        <v>6.8476122455035815E-2</v>
      </c>
      <c r="K361" s="98">
        <v>0.11836723863217606</v>
      </c>
      <c r="L361" s="98">
        <v>0.2309693706440743</v>
      </c>
      <c r="M361" s="98">
        <v>0.23799010408921187</v>
      </c>
      <c r="N361" s="98">
        <v>0.32488930318582326</v>
      </c>
      <c r="O361" s="98">
        <v>0.42051336115806925</v>
      </c>
      <c r="P361" s="98">
        <v>0.40442458642400081</v>
      </c>
      <c r="Q361" s="83"/>
      <c r="R361" s="76" t="s">
        <v>143</v>
      </c>
      <c r="S361" s="95" t="s">
        <v>144</v>
      </c>
      <c r="T361" s="96"/>
      <c r="U361" s="100">
        <f>+T361</f>
        <v>0</v>
      </c>
      <c r="V361" s="100">
        <f>+U361</f>
        <v>0</v>
      </c>
      <c r="W361" s="100">
        <f>+V361</f>
        <v>0</v>
      </c>
      <c r="X361" s="100">
        <f>+W361</f>
        <v>0</v>
      </c>
      <c r="Y361" s="100">
        <f>+X361</f>
        <v>0</v>
      </c>
    </row>
    <row r="362" spans="1:25">
      <c r="A362" s="98">
        <v>0.40412067778678845</v>
      </c>
      <c r="B362" s="98">
        <v>1.9700981182660499E-4</v>
      </c>
      <c r="C362" s="98">
        <v>-0.3037654331488911</v>
      </c>
      <c r="D362" s="98">
        <v>-0.2874243243064894</v>
      </c>
      <c r="E362" s="98">
        <v>-0.25589252981617533</v>
      </c>
      <c r="F362" s="98">
        <v>-0.18567325575404439</v>
      </c>
      <c r="G362" s="98">
        <v>-0.18912227496594541</v>
      </c>
      <c r="H362" s="98">
        <v>-0.13695408272995083</v>
      </c>
      <c r="I362" s="98">
        <v>-8.9093948467272768E-2</v>
      </c>
      <c r="J362" s="98">
        <v>3.7616965038530507E-2</v>
      </c>
      <c r="K362" s="98">
        <v>-7.2108236526878172E-2</v>
      </c>
      <c r="L362" s="98">
        <v>5.8096556902546448E-2</v>
      </c>
      <c r="M362" s="98">
        <v>0.26695595889614948</v>
      </c>
      <c r="N362" s="98">
        <v>0.32314062831191531</v>
      </c>
      <c r="O362" s="98">
        <v>0.12116004264092269</v>
      </c>
      <c r="P362" s="98">
        <v>-9.8986513484675145E-2</v>
      </c>
      <c r="Q362" s="157"/>
      <c r="R362" s="76" t="s">
        <v>145</v>
      </c>
      <c r="S362" s="95" t="s">
        <v>146</v>
      </c>
      <c r="T362" s="96"/>
      <c r="U362" s="96"/>
      <c r="V362" s="96"/>
      <c r="W362" s="96"/>
      <c r="X362" s="96"/>
      <c r="Y362" s="96"/>
    </row>
    <row r="363" spans="1:25">
      <c r="A363" s="98" t="s">
        <v>10</v>
      </c>
      <c r="B363" s="98" t="s">
        <v>10</v>
      </c>
      <c r="C363" s="98" t="s">
        <v>10</v>
      </c>
      <c r="D363" s="98" t="s">
        <v>10</v>
      </c>
      <c r="E363" s="98" t="s">
        <v>10</v>
      </c>
      <c r="F363" s="98" t="s">
        <v>10</v>
      </c>
      <c r="G363" s="98" t="s">
        <v>10</v>
      </c>
      <c r="H363" s="98" t="s">
        <v>10</v>
      </c>
      <c r="I363" s="98" t="s">
        <v>10</v>
      </c>
      <c r="J363" s="98" t="s">
        <v>10</v>
      </c>
      <c r="K363" s="98" t="s">
        <v>10</v>
      </c>
      <c r="L363" s="98" t="s">
        <v>10</v>
      </c>
      <c r="M363" s="98" t="s">
        <v>10</v>
      </c>
      <c r="N363" s="98" t="s">
        <v>10</v>
      </c>
      <c r="O363" s="98" t="s">
        <v>10</v>
      </c>
      <c r="P363" s="98" t="s">
        <v>10</v>
      </c>
      <c r="Q363" s="83"/>
      <c r="R363" s="76" t="s">
        <v>147</v>
      </c>
      <c r="S363" s="95" t="s">
        <v>148</v>
      </c>
      <c r="T363" s="101" t="e">
        <f t="shared" ref="T363:Y363" si="9">+(T361-T360)/T361</f>
        <v>#DIV/0!</v>
      </c>
      <c r="U363" s="102" t="e">
        <f t="shared" si="9"/>
        <v>#DIV/0!</v>
      </c>
      <c r="V363" s="102" t="e">
        <f t="shared" si="9"/>
        <v>#DIV/0!</v>
      </c>
      <c r="W363" s="102" t="e">
        <f t="shared" si="9"/>
        <v>#DIV/0!</v>
      </c>
      <c r="X363" s="102" t="e">
        <f t="shared" si="9"/>
        <v>#DIV/0!</v>
      </c>
      <c r="Y363" s="102" t="e">
        <f t="shared" si="9"/>
        <v>#DIV/0!</v>
      </c>
    </row>
    <row r="364" spans="1:25">
      <c r="A364" s="98">
        <v>0.41241698696823209</v>
      </c>
      <c r="B364" s="98">
        <v>-0.47207385667764429</v>
      </c>
      <c r="C364" s="98">
        <v>-1.2833581992560144</v>
      </c>
      <c r="D364" s="98">
        <v>-0.97540315861428295</v>
      </c>
      <c r="E364" s="98">
        <v>-0.65458845159750234</v>
      </c>
      <c r="F364" s="98">
        <v>-0.46393799417521359</v>
      </c>
      <c r="G364" s="98">
        <v>-0.30516682879172985</v>
      </c>
      <c r="H364" s="98">
        <v>-0.22527606847946197</v>
      </c>
      <c r="I364" s="98">
        <v>-0.15734639864706404</v>
      </c>
      <c r="J364" s="98">
        <v>6.8957905684589774E-2</v>
      </c>
      <c r="K364" s="98">
        <v>9.301986365880064E-3</v>
      </c>
      <c r="L364" s="98">
        <v>0.1313482281383867</v>
      </c>
      <c r="M364" s="98">
        <v>0.26696297576810823</v>
      </c>
      <c r="N364" s="98">
        <v>0.29537585042359948</v>
      </c>
      <c r="O364" s="98">
        <v>0.26706294144257936</v>
      </c>
      <c r="P364" s="98">
        <v>0.17838910045688791</v>
      </c>
      <c r="Q364" s="83"/>
      <c r="R364" s="76" t="s">
        <v>149</v>
      </c>
      <c r="S364" s="95" t="s">
        <v>150</v>
      </c>
      <c r="T364" s="103"/>
      <c r="U364" s="104">
        <f>+T364</f>
        <v>0</v>
      </c>
      <c r="V364" s="104">
        <f>+U364</f>
        <v>0</v>
      </c>
      <c r="W364" s="104">
        <f>+V364</f>
        <v>0</v>
      </c>
      <c r="X364" s="104">
        <f>+W364</f>
        <v>0</v>
      </c>
      <c r="Y364" s="104">
        <f>+X364</f>
        <v>0</v>
      </c>
    </row>
    <row r="365" spans="1:25">
      <c r="A365" s="164" t="s">
        <v>151</v>
      </c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05"/>
      <c r="P365" s="105"/>
      <c r="Q365" s="83"/>
      <c r="R365" s="57"/>
      <c r="S365" s="95" t="s">
        <v>152</v>
      </c>
      <c r="T365" s="106"/>
      <c r="U365" s="107"/>
      <c r="V365" s="107">
        <f>_xlfn.RRI(3,V358,V366)</f>
        <v>-1</v>
      </c>
      <c r="W365" s="107">
        <f>_xlfn.RRI(W340-$T340,W358,W366)</f>
        <v>-1</v>
      </c>
      <c r="X365" s="107">
        <f>_xlfn.RRI(X340-$T340,X358,X366)</f>
        <v>-1</v>
      </c>
      <c r="Y365" s="107">
        <f>_xlfn.RRI(Y340-$T340,Y358,Y366)</f>
        <v>-1</v>
      </c>
    </row>
    <row r="366" spans="1:25">
      <c r="A366" s="108"/>
      <c r="B366" s="109">
        <v>0.28000000000000003</v>
      </c>
      <c r="C366" s="109">
        <v>0.34600000000000003</v>
      </c>
      <c r="D366" s="109">
        <v>0.60600000000000009</v>
      </c>
      <c r="E366" s="109">
        <v>0.63600000000000012</v>
      </c>
      <c r="F366" s="109">
        <v>0.75100000000000011</v>
      </c>
      <c r="G366" s="109">
        <v>0.88100000000000012</v>
      </c>
      <c r="H366" s="109">
        <v>1.0510000000000002</v>
      </c>
      <c r="I366" s="109">
        <v>1.2410000000000001</v>
      </c>
      <c r="J366" s="109">
        <v>1.4810000000000001</v>
      </c>
      <c r="K366" s="109">
        <v>2.3010000000000002</v>
      </c>
      <c r="L366" s="109">
        <v>3.3410000000000002</v>
      </c>
      <c r="M366" s="109">
        <v>4.5310000000000006</v>
      </c>
      <c r="N366" s="109">
        <v>5.3310000000000004</v>
      </c>
      <c r="O366" s="109">
        <v>6.181</v>
      </c>
      <c r="P366" s="109">
        <v>7.3810000000000002</v>
      </c>
      <c r="Q366" s="83"/>
      <c r="R366" s="68" t="s">
        <v>153</v>
      </c>
      <c r="S366" s="95" t="s">
        <v>154</v>
      </c>
      <c r="T366" s="96">
        <f t="shared" ref="T366:Y366" si="10">+T361*T359</f>
        <v>0</v>
      </c>
      <c r="U366" s="96">
        <f t="shared" si="10"/>
        <v>0</v>
      </c>
      <c r="V366" s="96">
        <f t="shared" si="10"/>
        <v>0</v>
      </c>
      <c r="W366" s="96">
        <f t="shared" si="10"/>
        <v>0</v>
      </c>
      <c r="X366" s="96">
        <f t="shared" si="10"/>
        <v>0</v>
      </c>
      <c r="Y366" s="96">
        <f t="shared" si="10"/>
        <v>0</v>
      </c>
    </row>
    <row r="367" spans="1:25">
      <c r="A367" s="110">
        <v>10.571325702037079</v>
      </c>
      <c r="B367" s="111">
        <v>15.263616203606782</v>
      </c>
      <c r="C367" s="111">
        <v>22.454023527882491</v>
      </c>
      <c r="D367" s="111">
        <v>22.827255934397929</v>
      </c>
      <c r="E367" s="111">
        <v>23.610571375756734</v>
      </c>
      <c r="F367" s="111">
        <v>24.195126133553174</v>
      </c>
      <c r="G367" s="111">
        <v>24.131742147048673</v>
      </c>
      <c r="H367" s="111">
        <v>24.759276150627613</v>
      </c>
      <c r="I367" s="111">
        <v>24.805240593243614</v>
      </c>
      <c r="J367" s="111">
        <v>24.748353177795657</v>
      </c>
      <c r="K367" s="111">
        <v>32.379407851498044</v>
      </c>
      <c r="L367" s="111">
        <v>31.390551535044295</v>
      </c>
      <c r="M367" s="111">
        <v>23.819976806017237</v>
      </c>
      <c r="N367" s="111">
        <v>25.581138838943527</v>
      </c>
      <c r="O367" s="111">
        <v>29.445382448856378</v>
      </c>
      <c r="P367" s="111">
        <v>33.881</v>
      </c>
      <c r="Q367" s="83"/>
      <c r="R367" s="68" t="s">
        <v>155</v>
      </c>
      <c r="S367" s="95" t="s">
        <v>156</v>
      </c>
      <c r="T367" s="106">
        <f t="shared" ref="T367:Y367" si="11">T366/$T$358-1</f>
        <v>-1</v>
      </c>
      <c r="U367" s="106">
        <f t="shared" si="11"/>
        <v>-1</v>
      </c>
      <c r="V367" s="106">
        <f t="shared" si="11"/>
        <v>-1</v>
      </c>
      <c r="W367" s="106">
        <f t="shared" si="11"/>
        <v>-1</v>
      </c>
      <c r="X367" s="106">
        <f t="shared" si="11"/>
        <v>-1</v>
      </c>
      <c r="Y367" s="106">
        <f t="shared" si="11"/>
        <v>-1</v>
      </c>
    </row>
    <row r="368" spans="1:25">
      <c r="A368" s="112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>
        <v>1.4198610051352478</v>
      </c>
      <c r="O368" s="113">
        <v>1.7854011198597632</v>
      </c>
      <c r="P368" s="113">
        <v>2.2049906468657174</v>
      </c>
      <c r="Q368" s="83"/>
      <c r="R368" s="114" t="s">
        <v>157</v>
      </c>
      <c r="S368" s="95" t="s">
        <v>158</v>
      </c>
      <c r="T368" s="106">
        <f>(T362*T359)/T358-1</f>
        <v>-1</v>
      </c>
      <c r="U368" s="106"/>
      <c r="V368" s="106"/>
      <c r="W368" s="106"/>
      <c r="X368" s="106"/>
      <c r="Y368" s="106"/>
    </row>
    <row r="369" spans="1:18">
      <c r="A369" s="115"/>
      <c r="B369" s="116">
        <v>0.44386963696194759</v>
      </c>
      <c r="C369" s="116">
        <v>0.45741206305225923</v>
      </c>
      <c r="D369" s="116">
        <v>0.29253233974584109</v>
      </c>
      <c r="E369" s="116">
        <v>0.222487032004727</v>
      </c>
      <c r="F369" s="116">
        <v>0.18010238309118737</v>
      </c>
      <c r="G369" s="116">
        <v>0.14747492443216226</v>
      </c>
      <c r="H369" s="116">
        <v>0.12927889798703809</v>
      </c>
      <c r="I369" s="116">
        <v>0.11250442934884403</v>
      </c>
      <c r="J369" s="116">
        <v>9.9123052947081028E-2</v>
      </c>
      <c r="K369" s="116">
        <v>0.11844322950269887</v>
      </c>
      <c r="L369" s="116">
        <v>0.1040022382607533</v>
      </c>
      <c r="M369" s="116">
        <v>7.0042408091774255E-2</v>
      </c>
      <c r="N369" s="116">
        <v>7.0341439821732313E-2</v>
      </c>
      <c r="O369" s="116">
        <v>7.5914340540195802E-2</v>
      </c>
      <c r="P369" s="116">
        <v>8.0741390318143952E-2</v>
      </c>
      <c r="Q369" s="117"/>
      <c r="R369" s="118" t="s">
        <v>159</v>
      </c>
    </row>
    <row r="370" spans="1:18">
      <c r="A370" s="108"/>
      <c r="B370" s="109"/>
      <c r="C370" s="109">
        <v>6.6000000000000003E-2</v>
      </c>
      <c r="D370" s="109">
        <v>0.32600000000000001</v>
      </c>
      <c r="E370" s="109">
        <v>0.35599999999999998</v>
      </c>
      <c r="F370" s="109">
        <v>0.47099999999999997</v>
      </c>
      <c r="G370" s="109">
        <v>0.60099999999999998</v>
      </c>
      <c r="H370" s="109">
        <v>0.77100000000000002</v>
      </c>
      <c r="I370" s="109">
        <v>0.96100000000000008</v>
      </c>
      <c r="J370" s="109">
        <v>1.2010000000000001</v>
      </c>
      <c r="K370" s="109">
        <v>2.0209999999999999</v>
      </c>
      <c r="L370" s="109">
        <v>3.0609999999999999</v>
      </c>
      <c r="M370" s="109">
        <v>4.2509999999999994</v>
      </c>
      <c r="N370" s="109">
        <v>5.0509999999999993</v>
      </c>
      <c r="O370" s="109">
        <v>5.9009999999999989</v>
      </c>
      <c r="P370" s="109">
        <v>7.1009999999999991</v>
      </c>
      <c r="Q370" s="83"/>
      <c r="R370" s="68" t="s">
        <v>153</v>
      </c>
    </row>
    <row r="371" spans="1:18">
      <c r="A371" s="110"/>
      <c r="B371" s="111">
        <v>14.983616203606783</v>
      </c>
      <c r="C371" s="111">
        <v>22.17402352788249</v>
      </c>
      <c r="D371" s="111">
        <v>22.547255934397928</v>
      </c>
      <c r="E371" s="111">
        <v>23.330571375756737</v>
      </c>
      <c r="F371" s="111">
        <v>23.915126133553173</v>
      </c>
      <c r="G371" s="111">
        <v>23.851742147048672</v>
      </c>
      <c r="H371" s="111">
        <v>24.479276150627616</v>
      </c>
      <c r="I371" s="111">
        <v>24.525240593243613</v>
      </c>
      <c r="J371" s="111">
        <v>24.468353177795656</v>
      </c>
      <c r="K371" s="111">
        <v>32.099407851498043</v>
      </c>
      <c r="L371" s="111">
        <v>31.110551535044294</v>
      </c>
      <c r="M371" s="111">
        <v>23.539976806017236</v>
      </c>
      <c r="N371" s="111">
        <v>25.301138838943526</v>
      </c>
      <c r="O371" s="111">
        <v>29.165382448856377</v>
      </c>
      <c r="P371" s="111">
        <v>33.600999999999999</v>
      </c>
      <c r="Q371" s="83"/>
      <c r="R371" s="68" t="s">
        <v>155</v>
      </c>
    </row>
    <row r="372" spans="1:18">
      <c r="A372" s="112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>
        <v>0.68858695358555444</v>
      </c>
      <c r="O372" s="113">
        <v>0.94648488405861797</v>
      </c>
      <c r="P372" s="113">
        <v>1.2425160617709716</v>
      </c>
      <c r="Q372" s="83"/>
      <c r="R372" s="114" t="s">
        <v>157</v>
      </c>
    </row>
    <row r="373" spans="1:18">
      <c r="A373" s="115"/>
      <c r="B373" s="116"/>
      <c r="C373" s="116">
        <v>0.47988464377143258</v>
      </c>
      <c r="D373" s="116">
        <v>0.22670045713686013</v>
      </c>
      <c r="E373" s="116">
        <v>0.1590519756030605</v>
      </c>
      <c r="F373" s="116">
        <v>0.12399404124631522</v>
      </c>
      <c r="G373" s="116">
        <v>9.7439766410775314E-2</v>
      </c>
      <c r="H373" s="116">
        <v>8.5251317847046884E-2</v>
      </c>
      <c r="I373" s="116">
        <v>7.2928911340759503E-2</v>
      </c>
      <c r="J373" s="116">
        <v>6.3220918286961386E-2</v>
      </c>
      <c r="K373" s="116">
        <v>8.8339738241783178E-2</v>
      </c>
      <c r="L373" s="116">
        <v>7.5793973348880758E-2</v>
      </c>
      <c r="M373" s="116">
        <v>4.1922458081037277E-2</v>
      </c>
      <c r="N373" s="116">
        <v>4.4624688787006213E-2</v>
      </c>
      <c r="O373" s="116">
        <v>5.2567799122365512E-2</v>
      </c>
      <c r="P373" s="116">
        <v>5.9381879539375897E-2</v>
      </c>
      <c r="Q373" s="117"/>
      <c r="R373" s="118" t="s">
        <v>159</v>
      </c>
    </row>
    <row r="374" spans="1:18">
      <c r="A374" s="108"/>
      <c r="B374" s="109"/>
      <c r="C374" s="109"/>
      <c r="D374" s="109">
        <v>0.26</v>
      </c>
      <c r="E374" s="109">
        <v>0.29000000000000004</v>
      </c>
      <c r="F374" s="109">
        <v>0.40500000000000003</v>
      </c>
      <c r="G374" s="109">
        <v>0.53500000000000003</v>
      </c>
      <c r="H374" s="109">
        <v>0.70500000000000007</v>
      </c>
      <c r="I374" s="109">
        <v>0.89500000000000002</v>
      </c>
      <c r="J374" s="109">
        <v>1.135</v>
      </c>
      <c r="K374" s="109">
        <v>1.9550000000000001</v>
      </c>
      <c r="L374" s="109">
        <v>2.9950000000000001</v>
      </c>
      <c r="M374" s="109">
        <v>4.1850000000000005</v>
      </c>
      <c r="N374" s="109">
        <v>4.9850000000000003</v>
      </c>
      <c r="O374" s="109">
        <v>5.835</v>
      </c>
      <c r="P374" s="109">
        <v>7.0350000000000001</v>
      </c>
      <c r="Q374" s="83"/>
      <c r="R374" s="68" t="s">
        <v>153</v>
      </c>
    </row>
    <row r="375" spans="1:18">
      <c r="A375" s="110"/>
      <c r="B375" s="111"/>
      <c r="C375" s="111">
        <v>22.108023527882491</v>
      </c>
      <c r="D375" s="111">
        <v>22.481255934397929</v>
      </c>
      <c r="E375" s="111">
        <v>23.264571375756734</v>
      </c>
      <c r="F375" s="111">
        <v>23.849126133553174</v>
      </c>
      <c r="G375" s="111">
        <v>23.785742147048673</v>
      </c>
      <c r="H375" s="111">
        <v>24.413276150627617</v>
      </c>
      <c r="I375" s="111">
        <v>24.459240593243614</v>
      </c>
      <c r="J375" s="111">
        <v>24.402353177795657</v>
      </c>
      <c r="K375" s="111">
        <v>32.03340785149804</v>
      </c>
      <c r="L375" s="111">
        <v>31.044551535044295</v>
      </c>
      <c r="M375" s="111">
        <v>23.473976806017241</v>
      </c>
      <c r="N375" s="111">
        <v>25.235138838943527</v>
      </c>
      <c r="O375" s="111">
        <v>29.099382448856378</v>
      </c>
      <c r="P375" s="111">
        <v>33.534999999999997</v>
      </c>
      <c r="Q375" s="83"/>
      <c r="R375" s="68" t="s">
        <v>155</v>
      </c>
    </row>
    <row r="376" spans="1:18">
      <c r="A376" s="112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>
        <v>0.14144707721688188</v>
      </c>
      <c r="O376" s="113">
        <v>0.31623627106043339</v>
      </c>
      <c r="P376" s="113">
        <v>0.51687010635328301</v>
      </c>
      <c r="Q376" s="83"/>
      <c r="R376" s="114" t="s">
        <v>157</v>
      </c>
    </row>
    <row r="377" spans="1:18">
      <c r="A377" s="115"/>
      <c r="B377" s="116"/>
      <c r="C377" s="116"/>
      <c r="D377" s="116">
        <v>1.6882215004191507E-2</v>
      </c>
      <c r="E377" s="116">
        <v>2.5823322556651599E-2</v>
      </c>
      <c r="F377" s="116">
        <v>2.5590959995444397E-2</v>
      </c>
      <c r="G377" s="116">
        <v>1.8454654023098104E-2</v>
      </c>
      <c r="H377" s="116">
        <v>2.0035364866943694E-2</v>
      </c>
      <c r="I377" s="116">
        <v>1.6987250679819165E-2</v>
      </c>
      <c r="J377" s="116">
        <v>1.4205520235384456E-2</v>
      </c>
      <c r="K377" s="116">
        <v>4.7446025400312931E-2</v>
      </c>
      <c r="L377" s="116">
        <v>3.8440742788567905E-2</v>
      </c>
      <c r="M377" s="116">
        <v>6.0131910236149097E-3</v>
      </c>
      <c r="N377" s="116">
        <v>1.2099598940029392E-2</v>
      </c>
      <c r="O377" s="116">
        <v>2.3162201872134944E-2</v>
      </c>
      <c r="P377" s="116">
        <v>3.2569058710385956E-2</v>
      </c>
      <c r="Q377" s="117"/>
      <c r="R377" s="118" t="s">
        <v>159</v>
      </c>
    </row>
    <row r="378" spans="1:18">
      <c r="A378" s="108"/>
      <c r="B378" s="109"/>
      <c r="C378" s="109"/>
      <c r="D378" s="109"/>
      <c r="E378" s="109">
        <v>0.03</v>
      </c>
      <c r="F378" s="109">
        <v>0.14500000000000002</v>
      </c>
      <c r="G378" s="109">
        <v>0.27500000000000002</v>
      </c>
      <c r="H378" s="109">
        <v>0.44500000000000006</v>
      </c>
      <c r="I378" s="109">
        <v>0.63500000000000001</v>
      </c>
      <c r="J378" s="109">
        <v>0.875</v>
      </c>
      <c r="K378" s="109">
        <v>1.6950000000000001</v>
      </c>
      <c r="L378" s="109">
        <v>2.7350000000000003</v>
      </c>
      <c r="M378" s="109">
        <v>3.9250000000000003</v>
      </c>
      <c r="N378" s="109">
        <v>4.7250000000000005</v>
      </c>
      <c r="O378" s="109">
        <v>5.5750000000000002</v>
      </c>
      <c r="P378" s="109">
        <v>6.7750000000000004</v>
      </c>
      <c r="Q378" s="83"/>
      <c r="R378" s="68" t="s">
        <v>153</v>
      </c>
    </row>
    <row r="379" spans="1:18">
      <c r="A379" s="110"/>
      <c r="B379" s="111"/>
      <c r="C379" s="111"/>
      <c r="D379" s="111">
        <v>22.221255934397927</v>
      </c>
      <c r="E379" s="111">
        <v>23.004571375756736</v>
      </c>
      <c r="F379" s="111">
        <v>23.589126133553172</v>
      </c>
      <c r="G379" s="111">
        <v>23.525742147048671</v>
      </c>
      <c r="H379" s="111">
        <v>24.153276150627615</v>
      </c>
      <c r="I379" s="111">
        <v>24.199240593243616</v>
      </c>
      <c r="J379" s="111">
        <v>24.142353177795655</v>
      </c>
      <c r="K379" s="111">
        <v>31.773407851498042</v>
      </c>
      <c r="L379" s="111">
        <v>30.784551535044294</v>
      </c>
      <c r="M379" s="111">
        <v>23.213976806017239</v>
      </c>
      <c r="N379" s="111">
        <v>24.975138838943529</v>
      </c>
      <c r="O379" s="111">
        <v>28.839382448856377</v>
      </c>
      <c r="P379" s="111">
        <v>33.274999999999999</v>
      </c>
      <c r="Q379" s="83"/>
      <c r="R379" s="68" t="s">
        <v>155</v>
      </c>
    </row>
    <row r="380" spans="1:18">
      <c r="A380" s="112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>
        <v>0.1239301195520035</v>
      </c>
      <c r="O380" s="113">
        <v>0.29782864361927275</v>
      </c>
      <c r="P380" s="113">
        <v>0.49744011311670122</v>
      </c>
      <c r="Q380" s="83"/>
      <c r="R380" s="114" t="s">
        <v>157</v>
      </c>
    </row>
    <row r="381" spans="1:18">
      <c r="A381" s="115"/>
      <c r="B381" s="116"/>
      <c r="C381" s="116"/>
      <c r="D381" s="116"/>
      <c r="E381" s="116">
        <v>3.5250727666848856E-2</v>
      </c>
      <c r="F381" s="116">
        <v>3.0318802915331389E-2</v>
      </c>
      <c r="G381" s="116">
        <v>1.9197251328972511E-2</v>
      </c>
      <c r="H381" s="116">
        <v>2.1061406641011783E-2</v>
      </c>
      <c r="I381" s="116">
        <v>1.7200645735515208E-2</v>
      </c>
      <c r="J381" s="116">
        <v>1.3915664907224037E-2</v>
      </c>
      <c r="K381" s="116">
        <v>5.2410150036369181E-2</v>
      </c>
      <c r="L381" s="116">
        <v>4.1586946948528193E-2</v>
      </c>
      <c r="M381" s="116">
        <v>4.8679479794763439E-3</v>
      </c>
      <c r="N381" s="116">
        <v>1.1751672483150991E-2</v>
      </c>
      <c r="O381" s="116">
        <v>2.3982387459565074E-2</v>
      </c>
      <c r="P381" s="116">
        <v>3.4218864603929984E-2</v>
      </c>
      <c r="Q381" s="117"/>
      <c r="R381" s="118" t="s">
        <v>159</v>
      </c>
    </row>
    <row r="382" spans="1:18">
      <c r="A382" s="108"/>
      <c r="B382" s="109"/>
      <c r="C382" s="109"/>
      <c r="D382" s="109"/>
      <c r="E382" s="109"/>
      <c r="F382" s="109">
        <v>0.115</v>
      </c>
      <c r="G382" s="109">
        <v>0.245</v>
      </c>
      <c r="H382" s="109">
        <v>0.41500000000000004</v>
      </c>
      <c r="I382" s="109">
        <v>0.60499999999999998</v>
      </c>
      <c r="J382" s="109">
        <v>0.84499999999999997</v>
      </c>
      <c r="K382" s="109">
        <v>1.665</v>
      </c>
      <c r="L382" s="109">
        <v>2.7050000000000001</v>
      </c>
      <c r="M382" s="109">
        <v>3.895</v>
      </c>
      <c r="N382" s="109">
        <v>4.6950000000000003</v>
      </c>
      <c r="O382" s="109">
        <v>5.5449999999999999</v>
      </c>
      <c r="P382" s="109">
        <v>6.7450000000000001</v>
      </c>
      <c r="Q382" s="83"/>
      <c r="R382" s="68" t="s">
        <v>153</v>
      </c>
    </row>
    <row r="383" spans="1:18">
      <c r="A383" s="110"/>
      <c r="B383" s="111"/>
      <c r="C383" s="111"/>
      <c r="D383" s="111"/>
      <c r="E383" s="111">
        <v>22.974571375756735</v>
      </c>
      <c r="F383" s="111">
        <v>23.559126133553171</v>
      </c>
      <c r="G383" s="111">
        <v>23.495742147048674</v>
      </c>
      <c r="H383" s="111">
        <v>24.123276150627614</v>
      </c>
      <c r="I383" s="111">
        <v>24.169240593243615</v>
      </c>
      <c r="J383" s="111">
        <v>24.112353177795654</v>
      </c>
      <c r="K383" s="111">
        <v>31.743407851498041</v>
      </c>
      <c r="L383" s="111">
        <v>30.754551535044293</v>
      </c>
      <c r="M383" s="111">
        <v>23.183976806017238</v>
      </c>
      <c r="N383" s="111">
        <v>24.945138838943528</v>
      </c>
      <c r="O383" s="111">
        <v>28.809382448856375</v>
      </c>
      <c r="P383" s="111">
        <v>33.244999999999997</v>
      </c>
      <c r="Q383" s="83"/>
      <c r="R383" s="68" t="s">
        <v>155</v>
      </c>
    </row>
    <row r="384" spans="1:18">
      <c r="A384" s="112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>
        <v>8.5771674733665648E-2</v>
      </c>
      <c r="O384" s="113">
        <v>0.253968223287798</v>
      </c>
      <c r="P384" s="113">
        <v>0.447034613019194</v>
      </c>
      <c r="Q384" s="83"/>
      <c r="R384" s="114" t="s">
        <v>157</v>
      </c>
    </row>
    <row r="385" spans="1:18">
      <c r="A385" s="115"/>
      <c r="B385" s="116"/>
      <c r="C385" s="116"/>
      <c r="D385" s="116"/>
      <c r="E385" s="116"/>
      <c r="F385" s="116">
        <v>2.5443554451391022E-2</v>
      </c>
      <c r="G385" s="116">
        <v>1.1278734454212035E-2</v>
      </c>
      <c r="H385" s="116">
        <v>1.6396022641969436E-2</v>
      </c>
      <c r="I385" s="116">
        <v>1.275383591828543E-2</v>
      </c>
      <c r="J385" s="116">
        <v>9.7141342976485232E-3</v>
      </c>
      <c r="K385" s="116">
        <v>5.536095323855466E-2</v>
      </c>
      <c r="L385" s="116">
        <v>4.2544421262322364E-2</v>
      </c>
      <c r="M385" s="116">
        <v>1.1348150677729172E-3</v>
      </c>
      <c r="N385" s="116">
        <v>9.1853684025751045E-3</v>
      </c>
      <c r="O385" s="116">
        <v>2.2889341111984669E-2</v>
      </c>
      <c r="P385" s="116">
        <v>3.4162992955348755E-2</v>
      </c>
      <c r="Q385" s="117"/>
      <c r="R385" s="118" t="s">
        <v>159</v>
      </c>
    </row>
    <row r="386" spans="1:18">
      <c r="A386" s="108"/>
      <c r="B386" s="109"/>
      <c r="C386" s="109"/>
      <c r="D386" s="109"/>
      <c r="E386" s="109"/>
      <c r="F386" s="109"/>
      <c r="G386" s="109">
        <v>0.13</v>
      </c>
      <c r="H386" s="109">
        <v>0.30000000000000004</v>
      </c>
      <c r="I386" s="109">
        <v>0.49000000000000005</v>
      </c>
      <c r="J386" s="109">
        <v>0.73000000000000009</v>
      </c>
      <c r="K386" s="109">
        <v>1.5500000000000003</v>
      </c>
      <c r="L386" s="109">
        <v>2.5900000000000003</v>
      </c>
      <c r="M386" s="109">
        <v>3.7800000000000002</v>
      </c>
      <c r="N386" s="109">
        <v>4.58</v>
      </c>
      <c r="O386" s="109">
        <v>5.43</v>
      </c>
      <c r="P386" s="109">
        <v>6.63</v>
      </c>
      <c r="Q386" s="83"/>
      <c r="R386" s="68" t="s">
        <v>153</v>
      </c>
    </row>
    <row r="387" spans="1:18">
      <c r="A387" s="110"/>
      <c r="B387" s="111"/>
      <c r="C387" s="111"/>
      <c r="D387" s="111"/>
      <c r="E387" s="111"/>
      <c r="F387" s="111">
        <v>23.444126133553173</v>
      </c>
      <c r="G387" s="111">
        <v>23.380742147048672</v>
      </c>
      <c r="H387" s="111">
        <v>24.008276150627616</v>
      </c>
      <c r="I387" s="111">
        <v>24.054240593243613</v>
      </c>
      <c r="J387" s="111">
        <v>23.997353177795656</v>
      </c>
      <c r="K387" s="111">
        <v>31.628407851498043</v>
      </c>
      <c r="L387" s="111">
        <v>30.639551535044294</v>
      </c>
      <c r="M387" s="111">
        <v>23.06897680601724</v>
      </c>
      <c r="N387" s="111">
        <v>24.830138838943526</v>
      </c>
      <c r="O387" s="111">
        <v>28.694382448856377</v>
      </c>
      <c r="P387" s="111">
        <v>33.130000000000003</v>
      </c>
      <c r="Q387" s="83"/>
      <c r="R387" s="68" t="s">
        <v>155</v>
      </c>
    </row>
    <row r="388" spans="1:18">
      <c r="A388" s="112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>
        <v>5.9119828032604627E-2</v>
      </c>
      <c r="O388" s="113">
        <v>0.2239476227603574</v>
      </c>
      <c r="P388" s="113">
        <v>0.41314714872585645</v>
      </c>
      <c r="Q388" s="83"/>
      <c r="R388" s="114" t="s">
        <v>157</v>
      </c>
    </row>
    <row r="389" spans="1:18">
      <c r="A389" s="115"/>
      <c r="B389" s="116"/>
      <c r="C389" s="116"/>
      <c r="D389" s="116"/>
      <c r="E389" s="116"/>
      <c r="F389" s="116"/>
      <c r="G389" s="116">
        <v>-2.703619070441126E-3</v>
      </c>
      <c r="H389" s="116">
        <v>1.1960274708329171E-2</v>
      </c>
      <c r="I389" s="116">
        <v>8.6005494399139411E-3</v>
      </c>
      <c r="J389" s="116">
        <v>5.8479230327005052E-3</v>
      </c>
      <c r="K389" s="116">
        <v>6.1716718806368073E-2</v>
      </c>
      <c r="L389" s="116">
        <v>4.5622032664187087E-2</v>
      </c>
      <c r="M389" s="116">
        <v>-2.3018123737238599E-3</v>
      </c>
      <c r="N389" s="116">
        <v>7.2056129273434842E-3</v>
      </c>
      <c r="O389" s="116">
        <v>2.2707464810636041E-2</v>
      </c>
      <c r="P389" s="116">
        <v>3.5186831290226872E-2</v>
      </c>
      <c r="Q389" s="117"/>
      <c r="R389" s="118" t="s">
        <v>159</v>
      </c>
    </row>
    <row r="390" spans="1:18">
      <c r="A390" s="108"/>
      <c r="B390" s="109"/>
      <c r="C390" s="109"/>
      <c r="D390" s="109"/>
      <c r="E390" s="109"/>
      <c r="F390" s="109"/>
      <c r="G390" s="109"/>
      <c r="H390" s="109">
        <v>0.17</v>
      </c>
      <c r="I390" s="109">
        <v>0.36</v>
      </c>
      <c r="J390" s="109">
        <v>0.6</v>
      </c>
      <c r="K390" s="109">
        <v>1.42</v>
      </c>
      <c r="L390" s="109">
        <v>2.46</v>
      </c>
      <c r="M390" s="109">
        <v>3.65</v>
      </c>
      <c r="N390" s="109">
        <v>4.45</v>
      </c>
      <c r="O390" s="109">
        <v>5.3</v>
      </c>
      <c r="P390" s="109">
        <v>6.5</v>
      </c>
      <c r="Q390" s="83"/>
      <c r="R390" s="68" t="s">
        <v>153</v>
      </c>
    </row>
    <row r="391" spans="1:18">
      <c r="A391" s="110"/>
      <c r="B391" s="111"/>
      <c r="C391" s="111"/>
      <c r="D391" s="111"/>
      <c r="E391" s="111"/>
      <c r="F391" s="111"/>
      <c r="G391" s="111">
        <v>23.250742147048673</v>
      </c>
      <c r="H391" s="111">
        <v>23.878276150627617</v>
      </c>
      <c r="I391" s="111">
        <v>23.924240593243614</v>
      </c>
      <c r="J391" s="111">
        <v>23.867353177795657</v>
      </c>
      <c r="K391" s="111">
        <v>31.498407851498044</v>
      </c>
      <c r="L391" s="111">
        <v>30.509551535044295</v>
      </c>
      <c r="M391" s="111">
        <v>22.938976806017237</v>
      </c>
      <c r="N391" s="111">
        <v>24.700138838943527</v>
      </c>
      <c r="O391" s="111">
        <v>28.564382448856378</v>
      </c>
      <c r="P391" s="111">
        <v>33</v>
      </c>
      <c r="Q391" s="83"/>
      <c r="R391" s="68" t="s">
        <v>155</v>
      </c>
    </row>
    <row r="392" spans="1:18">
      <c r="A392" s="112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>
        <v>6.2337652825367185E-2</v>
      </c>
      <c r="O392" s="113">
        <v>0.22853637394461379</v>
      </c>
      <c r="P392" s="113">
        <v>0.41930953391906445</v>
      </c>
      <c r="Q392" s="83"/>
      <c r="R392" s="114" t="s">
        <v>157</v>
      </c>
    </row>
    <row r="393" spans="1:18">
      <c r="A393" s="115"/>
      <c r="B393" s="116"/>
      <c r="C393" s="116"/>
      <c r="D393" s="116"/>
      <c r="E393" s="116"/>
      <c r="F393" s="116"/>
      <c r="G393" s="116"/>
      <c r="H393" s="116">
        <v>2.6989848307211902E-2</v>
      </c>
      <c r="I393" s="116">
        <v>1.4379983279294462E-2</v>
      </c>
      <c r="J393" s="116">
        <v>8.7630047827292924E-3</v>
      </c>
      <c r="K393" s="116">
        <v>7.8854669358890947E-2</v>
      </c>
      <c r="L393" s="116">
        <v>5.5844108192507139E-2</v>
      </c>
      <c r="M393" s="116">
        <v>-2.2473948466477981E-3</v>
      </c>
      <c r="N393" s="116">
        <v>8.6762527797467175E-3</v>
      </c>
      <c r="O393" s="116">
        <v>2.6061760258015338E-2</v>
      </c>
      <c r="P393" s="116">
        <v>3.9674657000250184E-2</v>
      </c>
      <c r="Q393" s="117"/>
      <c r="R393" s="118" t="s">
        <v>159</v>
      </c>
    </row>
    <row r="394" spans="1:18">
      <c r="A394" s="108"/>
      <c r="B394" s="109"/>
      <c r="C394" s="109"/>
      <c r="D394" s="109"/>
      <c r="E394" s="109"/>
      <c r="F394" s="109"/>
      <c r="G394" s="109"/>
      <c r="H394" s="109"/>
      <c r="I394" s="109">
        <v>0.19</v>
      </c>
      <c r="J394" s="109">
        <v>0.43000000000000005</v>
      </c>
      <c r="K394" s="109">
        <v>1.25</v>
      </c>
      <c r="L394" s="109">
        <v>2.29</v>
      </c>
      <c r="M394" s="109">
        <v>3.48</v>
      </c>
      <c r="N394" s="109">
        <v>4.28</v>
      </c>
      <c r="O394" s="109">
        <v>5.13</v>
      </c>
      <c r="P394" s="109">
        <v>6.33</v>
      </c>
      <c r="Q394" s="83"/>
      <c r="R394" s="68" t="s">
        <v>153</v>
      </c>
    </row>
    <row r="395" spans="1:18">
      <c r="A395" s="110"/>
      <c r="B395" s="111"/>
      <c r="C395" s="111"/>
      <c r="D395" s="111"/>
      <c r="E395" s="111"/>
      <c r="F395" s="111"/>
      <c r="G395" s="111"/>
      <c r="H395" s="111">
        <v>23.708276150627615</v>
      </c>
      <c r="I395" s="111">
        <v>23.754240593243615</v>
      </c>
      <c r="J395" s="111">
        <v>23.697353177795655</v>
      </c>
      <c r="K395" s="111">
        <v>31.328407851498042</v>
      </c>
      <c r="L395" s="111">
        <v>30.339551535044293</v>
      </c>
      <c r="M395" s="111">
        <v>22.768976806017239</v>
      </c>
      <c r="N395" s="111">
        <v>24.530138838943529</v>
      </c>
      <c r="O395" s="111">
        <v>28.394382448856376</v>
      </c>
      <c r="P395" s="111">
        <v>32.83</v>
      </c>
      <c r="Q395" s="83"/>
      <c r="R395" s="68" t="s">
        <v>155</v>
      </c>
    </row>
    <row r="396" spans="1:18">
      <c r="A396" s="112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>
        <v>3.4665645156750857E-2</v>
      </c>
      <c r="O396" s="113">
        <v>0.19765698140413757</v>
      </c>
      <c r="P396" s="113">
        <v>0.38474850686817685</v>
      </c>
      <c r="Q396" s="83"/>
      <c r="R396" s="114" t="s">
        <v>157</v>
      </c>
    </row>
    <row r="397" spans="1:18">
      <c r="A397" s="115"/>
      <c r="B397" s="116"/>
      <c r="C397" s="116"/>
      <c r="D397" s="116"/>
      <c r="E397" s="116"/>
      <c r="F397" s="116"/>
      <c r="G397" s="116"/>
      <c r="H397" s="116"/>
      <c r="I397" s="116">
        <v>1.9387509376038289E-3</v>
      </c>
      <c r="J397" s="116">
        <v>-2.3038856076060737E-4</v>
      </c>
      <c r="K397" s="116">
        <v>9.735239444437041E-2</v>
      </c>
      <c r="L397" s="116">
        <v>6.359746839642974E-2</v>
      </c>
      <c r="M397" s="116">
        <v>-8.052453659456147E-3</v>
      </c>
      <c r="N397" s="116">
        <v>5.6958812577039787E-3</v>
      </c>
      <c r="O397" s="116">
        <v>2.6101565163121617E-2</v>
      </c>
      <c r="P397" s="116">
        <v>4.1528991325563529E-2</v>
      </c>
      <c r="Q397" s="117"/>
      <c r="R397" s="118" t="s">
        <v>159</v>
      </c>
    </row>
    <row r="398" spans="1:18">
      <c r="A398" s="108"/>
      <c r="B398" s="109"/>
      <c r="C398" s="109"/>
      <c r="D398" s="109"/>
      <c r="E398" s="109"/>
      <c r="F398" s="109"/>
      <c r="G398" s="109"/>
      <c r="H398" s="109"/>
      <c r="I398" s="109"/>
      <c r="J398" s="109">
        <v>0.24000000000000002</v>
      </c>
      <c r="K398" s="109">
        <v>1.06</v>
      </c>
      <c r="L398" s="109">
        <v>2.1</v>
      </c>
      <c r="M398" s="109">
        <v>3.29</v>
      </c>
      <c r="N398" s="109">
        <v>4.09</v>
      </c>
      <c r="O398" s="109">
        <v>4.9399999999999995</v>
      </c>
      <c r="P398" s="109">
        <v>6.14</v>
      </c>
      <c r="Q398" s="83"/>
      <c r="R398" s="68" t="s">
        <v>153</v>
      </c>
    </row>
    <row r="399" spans="1:18">
      <c r="A399" s="110"/>
      <c r="B399" s="111"/>
      <c r="C399" s="111"/>
      <c r="D399" s="111"/>
      <c r="E399" s="111"/>
      <c r="F399" s="111"/>
      <c r="G399" s="111"/>
      <c r="H399" s="111"/>
      <c r="I399" s="111">
        <v>23.564240593243614</v>
      </c>
      <c r="J399" s="111">
        <v>23.507353177795654</v>
      </c>
      <c r="K399" s="111">
        <v>31.138407851498041</v>
      </c>
      <c r="L399" s="111">
        <v>30.149551535044296</v>
      </c>
      <c r="M399" s="111">
        <v>22.578976806017238</v>
      </c>
      <c r="N399" s="111">
        <v>24.340138838943528</v>
      </c>
      <c r="O399" s="111">
        <v>28.204382448856379</v>
      </c>
      <c r="P399" s="111">
        <v>32.64</v>
      </c>
      <c r="Q399" s="83"/>
      <c r="R399" s="68" t="s">
        <v>155</v>
      </c>
    </row>
    <row r="400" spans="1:18">
      <c r="A400" s="112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>
        <v>3.2926936161158604E-2</v>
      </c>
      <c r="O400" s="113">
        <v>0.19691455098040356</v>
      </c>
      <c r="P400" s="113">
        <v>0.38514966654001181</v>
      </c>
      <c r="Q400" s="83"/>
      <c r="R400" s="114" t="s">
        <v>157</v>
      </c>
    </row>
    <row r="401" spans="1:18">
      <c r="A401" s="115"/>
      <c r="B401" s="116"/>
      <c r="C401" s="116"/>
      <c r="D401" s="116"/>
      <c r="E401" s="116"/>
      <c r="F401" s="116"/>
      <c r="G401" s="116"/>
      <c r="H401" s="116"/>
      <c r="I401" s="116"/>
      <c r="J401" s="116">
        <v>-2.4141416831515525E-3</v>
      </c>
      <c r="K401" s="116">
        <v>0.14953309005248355</v>
      </c>
      <c r="L401" s="116">
        <v>8.561491848149326E-2</v>
      </c>
      <c r="M401" s="116">
        <v>-1.0620967521891947E-2</v>
      </c>
      <c r="N401" s="116">
        <v>6.5003275937859624E-3</v>
      </c>
      <c r="O401" s="116">
        <v>3.0411090570658258E-2</v>
      </c>
      <c r="P401" s="116">
        <v>4.7644203777967555E-2</v>
      </c>
      <c r="Q401" s="117"/>
      <c r="R401" s="118" t="s">
        <v>159</v>
      </c>
    </row>
    <row r="402" spans="1:18">
      <c r="A402" s="108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>
        <v>0.82000000000000006</v>
      </c>
      <c r="L402" s="109">
        <v>1.86</v>
      </c>
      <c r="M402" s="109">
        <v>3.05</v>
      </c>
      <c r="N402" s="109">
        <v>3.8499999999999996</v>
      </c>
      <c r="O402" s="109">
        <v>4.6999999999999993</v>
      </c>
      <c r="P402" s="109">
        <v>5.8999999999999995</v>
      </c>
      <c r="Q402" s="83"/>
      <c r="R402" s="68" t="s">
        <v>153</v>
      </c>
    </row>
    <row r="403" spans="1:18">
      <c r="A403" s="110"/>
      <c r="B403" s="111"/>
      <c r="C403" s="111"/>
      <c r="D403" s="111"/>
      <c r="E403" s="111"/>
      <c r="F403" s="111"/>
      <c r="G403" s="111"/>
      <c r="H403" s="111"/>
      <c r="I403" s="111"/>
      <c r="J403" s="111">
        <v>23.267353177795655</v>
      </c>
      <c r="K403" s="111">
        <v>30.898407851498042</v>
      </c>
      <c r="L403" s="111">
        <v>29.909551535044294</v>
      </c>
      <c r="M403" s="111">
        <v>22.338976806017239</v>
      </c>
      <c r="N403" s="111">
        <v>24.100138838943529</v>
      </c>
      <c r="O403" s="111">
        <v>27.964382448856377</v>
      </c>
      <c r="P403" s="111">
        <v>32.4</v>
      </c>
      <c r="Q403" s="83"/>
      <c r="R403" s="68" t="s">
        <v>155</v>
      </c>
    </row>
    <row r="404" spans="1:18">
      <c r="A404" s="112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>
        <v>3.579202390509173E-2</v>
      </c>
      <c r="O404" s="113">
        <v>0.20187209241931137</v>
      </c>
      <c r="P404" s="113">
        <v>0.3925090556032711</v>
      </c>
      <c r="Q404" s="83"/>
      <c r="R404" s="114" t="s">
        <v>157</v>
      </c>
    </row>
    <row r="405" spans="1:18">
      <c r="A405" s="115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>
        <v>0.32797261533747646</v>
      </c>
      <c r="L405" s="116">
        <v>0.1337869647911471</v>
      </c>
      <c r="M405" s="116">
        <v>-1.3481050700697966E-2</v>
      </c>
      <c r="N405" s="116">
        <v>8.8303532031633741E-3</v>
      </c>
      <c r="O405" s="116">
        <v>3.7460690397169899E-2</v>
      </c>
      <c r="P405" s="116">
        <v>5.6735598909208894E-2</v>
      </c>
      <c r="Q405" s="117"/>
      <c r="R405" s="118" t="s">
        <v>159</v>
      </c>
    </row>
    <row r="406" spans="1:18">
      <c r="A406" s="108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>
        <v>1.04</v>
      </c>
      <c r="M406" s="109">
        <v>2.23</v>
      </c>
      <c r="N406" s="109">
        <v>3.0300000000000002</v>
      </c>
      <c r="O406" s="109">
        <v>3.8800000000000003</v>
      </c>
      <c r="P406" s="109">
        <v>5.08</v>
      </c>
      <c r="Q406" s="83"/>
      <c r="R406" s="68" t="s">
        <v>153</v>
      </c>
    </row>
    <row r="407" spans="1:18">
      <c r="A407" s="110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>
        <v>30.078407851498042</v>
      </c>
      <c r="L407" s="111">
        <v>29.089551535044293</v>
      </c>
      <c r="M407" s="111">
        <v>21.518976806017239</v>
      </c>
      <c r="N407" s="111">
        <v>23.280138838943529</v>
      </c>
      <c r="O407" s="111">
        <v>27.144382448856376</v>
      </c>
      <c r="P407" s="111">
        <v>31.58</v>
      </c>
      <c r="Q407" s="83"/>
      <c r="R407" s="68" t="s">
        <v>155</v>
      </c>
    </row>
    <row r="408" spans="1:18">
      <c r="A408" s="112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>
        <v>-0.22601824691382155</v>
      </c>
      <c r="O408" s="113">
        <v>-9.7545901270021496E-2</v>
      </c>
      <c r="P408" s="113">
        <v>4.9922594171724732E-2</v>
      </c>
      <c r="Q408" s="83"/>
      <c r="R408" s="114" t="s">
        <v>157</v>
      </c>
    </row>
    <row r="409" spans="1:18">
      <c r="A409" s="115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>
        <v>-3.2875952787657307E-2</v>
      </c>
      <c r="M409" s="116">
        <v>-0.15416941166082415</v>
      </c>
      <c r="N409" s="116">
        <v>-8.1857183407186451E-2</v>
      </c>
      <c r="O409" s="116">
        <v>-2.5332958836892766E-2</v>
      </c>
      <c r="P409" s="116">
        <v>9.7909086907827705E-3</v>
      </c>
      <c r="Q409" s="117"/>
      <c r="R409" s="118" t="s">
        <v>159</v>
      </c>
    </row>
    <row r="410" spans="1:18">
      <c r="A410" s="108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>
        <v>1.19</v>
      </c>
      <c r="N410" s="109">
        <v>1.99</v>
      </c>
      <c r="O410" s="109">
        <v>2.84</v>
      </c>
      <c r="P410" s="109">
        <v>4.04</v>
      </c>
      <c r="Q410" s="83"/>
      <c r="R410" s="68" t="s">
        <v>153</v>
      </c>
    </row>
    <row r="411" spans="1:18">
      <c r="A411" s="110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>
        <v>28.049551535044294</v>
      </c>
      <c r="M411" s="111">
        <v>20.47897680601724</v>
      </c>
      <c r="N411" s="111">
        <v>22.240138838943526</v>
      </c>
      <c r="O411" s="111">
        <v>26.104382448856377</v>
      </c>
      <c r="P411" s="111">
        <v>30.54</v>
      </c>
      <c r="Q411" s="83"/>
      <c r="R411" s="68" t="s">
        <v>155</v>
      </c>
    </row>
    <row r="412" spans="1:18">
      <c r="A412" s="112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>
        <v>-0.20711249835287582</v>
      </c>
      <c r="O412" s="113">
        <v>-6.9347600219478722E-2</v>
      </c>
      <c r="P412" s="113">
        <v>8.8787461070249485E-2</v>
      </c>
      <c r="Q412" s="83"/>
      <c r="R412" s="114" t="s">
        <v>157</v>
      </c>
    </row>
    <row r="413" spans="1:18">
      <c r="A413" s="115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>
        <v>-0.10955769325140166</v>
      </c>
      <c r="O413" s="116">
        <v>-2.367179929099094E-2</v>
      </c>
      <c r="P413" s="116">
        <v>2.1493900361744776E-2</v>
      </c>
      <c r="Q413" s="117"/>
      <c r="R413" s="118" t="s">
        <v>159</v>
      </c>
    </row>
    <row r="414" spans="1:18">
      <c r="A414" s="108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>
        <v>0.8</v>
      </c>
      <c r="O414" s="109">
        <v>1.65</v>
      </c>
      <c r="P414" s="109">
        <v>2.8499999999999996</v>
      </c>
      <c r="Q414" s="83"/>
      <c r="R414" s="68" t="s">
        <v>153</v>
      </c>
    </row>
    <row r="415" spans="1:18">
      <c r="A415" s="110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>
        <v>19.288976806017239</v>
      </c>
      <c r="N415" s="111">
        <v>21.050138838943528</v>
      </c>
      <c r="O415" s="111">
        <v>24.914382448856376</v>
      </c>
      <c r="P415" s="111">
        <v>29.35</v>
      </c>
      <c r="Q415" s="83"/>
      <c r="R415" s="68" t="s">
        <v>155</v>
      </c>
    </row>
    <row r="416" spans="1:18">
      <c r="A416" s="112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>
        <v>9.1304067117592869E-2</v>
      </c>
      <c r="O416" s="113">
        <v>0.29163836420210121</v>
      </c>
      <c r="P416" s="113">
        <v>0.52159444718935033</v>
      </c>
      <c r="Q416" s="83"/>
      <c r="R416" s="114" t="s">
        <v>157</v>
      </c>
    </row>
    <row r="417" spans="1:27">
      <c r="A417" s="115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>
        <v>9.1304067117592827E-2</v>
      </c>
      <c r="O417" s="116">
        <v>0.13650268992296313</v>
      </c>
      <c r="P417" s="116">
        <v>0.15018130655948436</v>
      </c>
      <c r="Q417" s="117"/>
      <c r="R417" s="118" t="s">
        <v>159</v>
      </c>
    </row>
    <row r="418" spans="1:27">
      <c r="A418" s="108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>
        <v>0.85</v>
      </c>
      <c r="P418" s="109">
        <v>2.0499999999999998</v>
      </c>
      <c r="Q418" s="83"/>
      <c r="R418" s="68" t="s">
        <v>153</v>
      </c>
    </row>
    <row r="419" spans="1:27">
      <c r="A419" s="110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>
        <v>20.250138838943528</v>
      </c>
      <c r="O419" s="111">
        <v>24.114382448856379</v>
      </c>
      <c r="P419" s="111">
        <v>28.55</v>
      </c>
      <c r="Q419" s="83"/>
      <c r="R419" s="68" t="s">
        <v>155</v>
      </c>
    </row>
    <row r="420" spans="1:27">
      <c r="A420" s="112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>
        <v>0.19082553658750379</v>
      </c>
      <c r="P420" s="113">
        <v>0.40986687681838552</v>
      </c>
      <c r="Q420" s="83"/>
      <c r="R420" s="114" t="s">
        <v>157</v>
      </c>
    </row>
    <row r="421" spans="1:27">
      <c r="A421" s="115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>
        <v>0.19082553658750384</v>
      </c>
      <c r="P421" s="116">
        <v>0.18737815240907379</v>
      </c>
      <c r="Q421" s="117"/>
      <c r="R421" s="118" t="s">
        <v>159</v>
      </c>
    </row>
    <row r="422" spans="1:27">
      <c r="A422" s="108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>
        <v>1.2</v>
      </c>
      <c r="Q422" s="83"/>
      <c r="R422" s="68" t="s">
        <v>153</v>
      </c>
    </row>
    <row r="423" spans="1:27">
      <c r="A423" s="110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>
        <v>23.264382448856377</v>
      </c>
      <c r="P423" s="111">
        <v>27.7</v>
      </c>
      <c r="Q423" s="83"/>
      <c r="R423" s="68" t="s">
        <v>155</v>
      </c>
    </row>
    <row r="424" spans="1:27">
      <c r="A424" s="112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>
        <v>0.19066130643677015</v>
      </c>
      <c r="Q424" s="83"/>
      <c r="R424" s="114" t="s">
        <v>157</v>
      </c>
    </row>
    <row r="425" spans="1:27">
      <c r="A425" s="115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>
        <v>0.19066130643677004</v>
      </c>
      <c r="Q425" s="117"/>
      <c r="R425" s="118" t="s">
        <v>159</v>
      </c>
    </row>
    <row r="426" spans="1:27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20"/>
      <c r="Z426" s="120"/>
      <c r="AA426" s="120"/>
    </row>
    <row r="427" spans="1:27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</row>
    <row r="428" spans="1:27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</row>
    <row r="429" spans="1:27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</row>
    <row r="430" spans="1:27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</row>
    <row r="431" spans="1:27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</row>
    <row r="432" spans="1:27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</row>
    <row r="433" spans="1:27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</row>
    <row r="434" spans="1:27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</row>
    <row r="435" spans="1:27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</row>
    <row r="436" spans="1:27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</row>
    <row r="437" spans="1:27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</row>
    <row r="438" spans="1:27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</row>
    <row r="439" spans="1:27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</row>
    <row r="440" spans="1:27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</row>
    <row r="441" spans="1:27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</row>
    <row r="442" spans="1:27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</row>
    <row r="443" spans="1:27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</row>
    <row r="444" spans="1:27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</row>
    <row r="445" spans="1:27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</row>
    <row r="446" spans="1:27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</row>
    <row r="447" spans="1:27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</row>
    <row r="448" spans="1:27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</row>
    <row r="449" spans="1:27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</row>
    <row r="450" spans="1:27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</row>
    <row r="451" spans="1:27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</row>
    <row r="452" spans="1:27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</row>
    <row r="453" spans="1:27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</row>
    <row r="454" spans="1:27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</row>
    <row r="455" spans="1:27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</row>
    <row r="456" spans="1:27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</row>
    <row r="457" spans="1:27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</row>
    <row r="458" spans="1:27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</row>
    <row r="459" spans="1:27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</row>
    <row r="460" spans="1:27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</row>
    <row r="461" spans="1:27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</row>
    <row r="462" spans="1:27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</row>
    <row r="463" spans="1:27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</row>
    <row r="464" spans="1:27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</row>
    <row r="465" spans="1:27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</row>
    <row r="466" spans="1:27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</row>
    <row r="467" spans="1:27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</row>
    <row r="468" spans="1:27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</row>
    <row r="469" spans="1:27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</row>
    <row r="470" spans="1:27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</row>
    <row r="471" spans="1:27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</row>
    <row r="472" spans="1:27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</row>
    <row r="473" spans="1:27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</row>
    <row r="474" spans="1:27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</row>
    <row r="475" spans="1:27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</row>
    <row r="476" spans="1:27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</row>
    <row r="477" spans="1:27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</row>
    <row r="478" spans="1:27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</row>
    <row r="479" spans="1:27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</row>
    <row r="480" spans="1:27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</row>
    <row r="481" spans="1:27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</row>
    <row r="482" spans="1:27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</row>
    <row r="483" spans="1:27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</row>
    <row r="484" spans="1:27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</row>
    <row r="485" spans="1:27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</row>
    <row r="486" spans="1:27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</row>
    <row r="487" spans="1:27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</row>
    <row r="488" spans="1:27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</row>
    <row r="489" spans="1:27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</row>
    <row r="490" spans="1:27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</row>
    <row r="491" spans="1:27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</row>
    <row r="492" spans="1:27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</row>
    <row r="493" spans="1:27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</row>
    <row r="494" spans="1:27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</row>
    <row r="495" spans="1:27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</row>
    <row r="496" spans="1:27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</row>
    <row r="497" spans="1:27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</row>
    <row r="498" spans="1:27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</row>
    <row r="499" spans="1:27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</row>
    <row r="500" spans="1:27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</row>
    <row r="501" spans="1:27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</row>
    <row r="502" spans="1:27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</row>
    <row r="503" spans="1:27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</row>
    <row r="504" spans="1:27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</row>
    <row r="505" spans="1:27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</row>
    <row r="506" spans="1:27">
      <c r="S506" s="120"/>
      <c r="T506" s="120"/>
      <c r="U506" s="120"/>
      <c r="V506" s="120"/>
      <c r="W506" s="120"/>
      <c r="X506" s="120"/>
      <c r="Y506" s="120"/>
    </row>
    <row r="507" spans="1:27">
      <c r="S507" s="120"/>
      <c r="T507" s="120"/>
      <c r="U507" s="120"/>
      <c r="V507" s="120"/>
    </row>
    <row r="508" spans="1:27">
      <c r="S508" s="120"/>
      <c r="T508" s="120"/>
      <c r="U508" s="120"/>
      <c r="V508" s="120"/>
    </row>
    <row r="509" spans="1:27">
      <c r="S509" s="120"/>
      <c r="T509" s="120"/>
      <c r="U509" s="120"/>
      <c r="V509" s="120"/>
    </row>
    <row r="510" spans="1:27">
      <c r="T510" s="120"/>
    </row>
  </sheetData>
  <mergeCells count="62">
    <mergeCell ref="A62:N62"/>
    <mergeCell ref="A2:N2"/>
    <mergeCell ref="A3:N3"/>
    <mergeCell ref="A9:N9"/>
    <mergeCell ref="A15:N15"/>
    <mergeCell ref="A21:N21"/>
    <mergeCell ref="A27:N27"/>
    <mergeCell ref="A33:N33"/>
    <mergeCell ref="A39:N39"/>
    <mergeCell ref="A45:N45"/>
    <mergeCell ref="A51:N51"/>
    <mergeCell ref="A57:N57"/>
    <mergeCell ref="A119:O119"/>
    <mergeCell ref="A63:N63"/>
    <mergeCell ref="A69:N69"/>
    <mergeCell ref="A75:N75"/>
    <mergeCell ref="A81:N81"/>
    <mergeCell ref="A87:N87"/>
    <mergeCell ref="A93:N93"/>
    <mergeCell ref="A99:N99"/>
    <mergeCell ref="A105:N105"/>
    <mergeCell ref="A106:N106"/>
    <mergeCell ref="A112:N112"/>
    <mergeCell ref="A118:O118"/>
    <mergeCell ref="A193:N193"/>
    <mergeCell ref="A126:O126"/>
    <mergeCell ref="A132:O132"/>
    <mergeCell ref="A138:O138"/>
    <mergeCell ref="A139:O139"/>
    <mergeCell ref="A147:N147"/>
    <mergeCell ref="A155:N155"/>
    <mergeCell ref="A156:N156"/>
    <mergeCell ref="A164:N164"/>
    <mergeCell ref="A172:N172"/>
    <mergeCell ref="A180:N180"/>
    <mergeCell ref="A187:N187"/>
    <mergeCell ref="A269:N269"/>
    <mergeCell ref="A199:N199"/>
    <mergeCell ref="A207:N207"/>
    <mergeCell ref="A215:N215"/>
    <mergeCell ref="A222:N222"/>
    <mergeCell ref="A228:N228"/>
    <mergeCell ref="A234:N234"/>
    <mergeCell ref="A240:N240"/>
    <mergeCell ref="A248:N248"/>
    <mergeCell ref="A256:N256"/>
    <mergeCell ref="A257:N257"/>
    <mergeCell ref="A263:N263"/>
    <mergeCell ref="S339:Y339"/>
    <mergeCell ref="A340:N340"/>
    <mergeCell ref="A274:N274"/>
    <mergeCell ref="A275:N275"/>
    <mergeCell ref="A280:N280"/>
    <mergeCell ref="A285:N285"/>
    <mergeCell ref="A290:N290"/>
    <mergeCell ref="A295:N295"/>
    <mergeCell ref="A356:N356"/>
    <mergeCell ref="A365:N365"/>
    <mergeCell ref="A296:N296"/>
    <mergeCell ref="A329:N329"/>
    <mergeCell ref="A332:N332"/>
    <mergeCell ref="A335:N335"/>
  </mergeCells>
  <conditionalFormatting sqref="A200:A203 A297:A300 A302:A320 A327:A328">
    <cfRule type="expression" dxfId="250" priority="289">
      <formula>A200/#REF!&lt;1</formula>
    </cfRule>
    <cfRule type="expression" dxfId="249" priority="290">
      <formula>A200/#REF!&gt;1</formula>
    </cfRule>
  </conditionalFormatting>
  <conditionalFormatting sqref="A262 A333:A334">
    <cfRule type="expression" dxfId="248" priority="291">
      <formula>A262/#REF!&lt;1</formula>
    </cfRule>
    <cfRule type="expression" dxfId="247" priority="292">
      <formula>A262/#REF!&gt;1</formula>
    </cfRule>
  </conditionalFormatting>
  <conditionalFormatting sqref="B120:P124">
    <cfRule type="expression" dxfId="246" priority="124">
      <formula>B120/A120&lt;1</formula>
    </cfRule>
    <cfRule type="expression" dxfId="245" priority="125">
      <formula>B120/A120&gt;1</formula>
    </cfRule>
  </conditionalFormatting>
  <conditionalFormatting sqref="B131:P131">
    <cfRule type="expression" dxfId="244" priority="123">
      <formula>B131/A131&gt;1</formula>
    </cfRule>
    <cfRule type="expression" dxfId="243" priority="122">
      <formula>B131/A131&lt;1</formula>
    </cfRule>
  </conditionalFormatting>
  <conditionalFormatting sqref="B133:P137">
    <cfRule type="expression" dxfId="242" priority="120">
      <formula>B133/A133&lt;1</formula>
    </cfRule>
    <cfRule type="expression" dxfId="241" priority="121">
      <formula>B133/A133&gt;1</formula>
    </cfRule>
  </conditionalFormatting>
  <conditionalFormatting sqref="B145:P145 B262:P262 B333:P334">
    <cfRule type="expression" dxfId="240" priority="175">
      <formula>B145/A145&gt;1</formula>
    </cfRule>
    <cfRule type="expression" dxfId="239" priority="174">
      <formula>B145/A145&lt;1</formula>
    </cfRule>
  </conditionalFormatting>
  <conditionalFormatting sqref="B148:P153">
    <cfRule type="expression" dxfId="238" priority="171">
      <formula>B148/A148&gt;1</formula>
    </cfRule>
    <cfRule type="expression" dxfId="237" priority="170">
      <formula>B148/A148&lt;1</formula>
    </cfRule>
  </conditionalFormatting>
  <conditionalFormatting sqref="B162:P162">
    <cfRule type="expression" dxfId="236" priority="168">
      <formula>B162/A162&lt;1</formula>
    </cfRule>
    <cfRule type="expression" dxfId="235" priority="169">
      <formula>B162/A162&gt;1</formula>
    </cfRule>
  </conditionalFormatting>
  <conditionalFormatting sqref="B170:P170">
    <cfRule type="expression" dxfId="234" priority="166">
      <formula>B170/A170&lt;1</formula>
    </cfRule>
    <cfRule type="expression" dxfId="233" priority="167">
      <formula>B170/A170&gt;1</formula>
    </cfRule>
  </conditionalFormatting>
  <conditionalFormatting sqref="B178:P178">
    <cfRule type="expression" dxfId="232" priority="164">
      <formula>B178/A178&lt;1</formula>
    </cfRule>
    <cfRule type="expression" dxfId="231" priority="165">
      <formula>B178/A178&gt;1</formula>
    </cfRule>
  </conditionalFormatting>
  <conditionalFormatting sqref="B200:P205">
    <cfRule type="expression" dxfId="230" priority="119">
      <formula>B200/A200&gt;1</formula>
    </cfRule>
    <cfRule type="expression" dxfId="229" priority="118">
      <formula>B200/A200&lt;1</formula>
    </cfRule>
  </conditionalFormatting>
  <conditionalFormatting sqref="B208:P213">
    <cfRule type="expression" dxfId="228" priority="158">
      <formula>B208/A208&lt;1</formula>
    </cfRule>
    <cfRule type="expression" dxfId="227" priority="159">
      <formula>B208/A208&gt;1</formula>
    </cfRule>
  </conditionalFormatting>
  <conditionalFormatting sqref="B221:P221">
    <cfRule type="expression" dxfId="226" priority="153">
      <formula>B221/A221&gt;1</formula>
    </cfRule>
    <cfRule type="expression" dxfId="225" priority="152">
      <formula>B221/A221&lt;1</formula>
    </cfRule>
  </conditionalFormatting>
  <conditionalFormatting sqref="B241:P246">
    <cfRule type="expression" dxfId="224" priority="117">
      <formula>B241/A241&gt;1</formula>
    </cfRule>
    <cfRule type="expression" dxfId="223" priority="116">
      <formula>B241/A241&lt;1</formula>
    </cfRule>
  </conditionalFormatting>
  <conditionalFormatting sqref="B249:P254">
    <cfRule type="expression" dxfId="222" priority="113">
      <formula>B249/A249&gt;1</formula>
    </cfRule>
    <cfRule type="expression" dxfId="221" priority="112">
      <formula>B249/A249&lt;1</formula>
    </cfRule>
  </conditionalFormatting>
  <conditionalFormatting sqref="B268:P268">
    <cfRule type="expression" dxfId="220" priority="150">
      <formula>B268/A268&lt;1</formula>
    </cfRule>
    <cfRule type="expression" dxfId="219" priority="151">
      <formula>B268/A268&gt;1</formula>
    </cfRule>
  </conditionalFormatting>
  <conditionalFormatting sqref="B297:P328">
    <cfRule type="expression" dxfId="218" priority="111">
      <formula>B297/A297&gt;1</formula>
    </cfRule>
    <cfRule type="expression" dxfId="217" priority="110">
      <formula>B297/A297&lt;1</formula>
    </cfRule>
  </conditionalFormatting>
  <conditionalFormatting sqref="B330:P331">
    <cfRule type="expression" dxfId="216" priority="144">
      <formula>B330/A330&lt;1</formula>
    </cfRule>
    <cfRule type="expression" dxfId="215" priority="145">
      <formula>B330/A330&gt;1</formula>
    </cfRule>
  </conditionalFormatting>
  <conditionalFormatting sqref="Q327:Q328">
    <cfRule type="cellIs" dxfId="214" priority="196" operator="lessThan">
      <formula>0</formula>
    </cfRule>
  </conditionalFormatting>
  <conditionalFormatting sqref="Q355:Q356">
    <cfRule type="cellIs" dxfId="213" priority="192" operator="lessThan">
      <formula>0</formula>
    </cfRule>
  </conditionalFormatting>
  <conditionalFormatting sqref="Q359:R364">
    <cfRule type="cellIs" dxfId="212" priority="197" operator="lessThan">
      <formula>0</formula>
    </cfRule>
  </conditionalFormatting>
  <conditionalFormatting sqref="Q410:R425">
    <cfRule type="cellIs" dxfId="211" priority="193" operator="lessThan">
      <formula>0</formula>
    </cfRule>
  </conditionalFormatting>
  <conditionalFormatting sqref="R327:R328">
    <cfRule type="cellIs" dxfId="210" priority="195" operator="lessThan">
      <formula>0</formula>
    </cfRule>
  </conditionalFormatting>
  <conditionalFormatting sqref="S339 S340:Y357">
    <cfRule type="cellIs" dxfId="209" priority="2" operator="lessThan">
      <formula>0</formula>
    </cfRule>
  </conditionalFormatting>
  <conditionalFormatting sqref="S367:Y368">
    <cfRule type="cellIs" dxfId="208" priority="5" operator="lessThan">
      <formula>0</formula>
    </cfRule>
  </conditionalFormatting>
  <conditionalFormatting sqref="T368:Y368">
    <cfRule type="cellIs" dxfId="207" priority="1" operator="lessThan">
      <formula>0</formula>
    </cfRule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B692-ED0B-457F-AE76-5AD2FA253EDF}">
  <sheetPr>
    <tabColor rgb="FF00B0F0"/>
  </sheetPr>
  <dimension ref="A1:AB465"/>
  <sheetViews>
    <sheetView zoomScaleNormal="100" workbookViewId="0">
      <pane ySplit="1" topLeftCell="A329" activePane="bottomLeft" state="frozen"/>
      <selection activeCell="E445" sqref="E445"/>
      <selection pane="bottomLeft" activeCell="S339" sqref="S339:Y368"/>
    </sheetView>
  </sheetViews>
  <sheetFormatPr defaultColWidth="12.33203125" defaultRowHeight="14.65"/>
  <cols>
    <col min="1" max="5" width="8.9296875" style="7" bestFit="1" customWidth="1"/>
    <col min="6" max="10" width="9.06640625" style="7" bestFit="1" customWidth="1"/>
    <col min="11" max="12" width="10.06640625" style="7" bestFit="1" customWidth="1"/>
    <col min="13" max="14" width="9.3984375" style="7" bestFit="1" customWidth="1"/>
    <col min="15" max="15" width="9.06640625" style="7" bestFit="1" customWidth="1"/>
    <col min="16" max="16" width="10.06640625" style="7" bestFit="1" customWidth="1"/>
    <col min="17" max="17" width="9.9296875" style="7" bestFit="1" customWidth="1"/>
    <col min="18" max="18" width="29.3984375" style="7" bestFit="1" customWidth="1"/>
    <col min="19" max="19" width="17.6640625" style="7" bestFit="1" customWidth="1"/>
    <col min="20" max="23" width="10.06640625" style="7" bestFit="1" customWidth="1"/>
    <col min="24" max="51" width="15" style="7" bestFit="1" customWidth="1"/>
    <col min="52" max="16384" width="12.33203125" style="7"/>
  </cols>
  <sheetData>
    <row r="1" spans="1:21" ht="23.2" customHeight="1" thickBot="1">
      <c r="A1" s="1">
        <v>2008</v>
      </c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2016</v>
      </c>
      <c r="J1" s="2">
        <v>2017</v>
      </c>
      <c r="K1" s="2">
        <v>2018</v>
      </c>
      <c r="L1" s="2">
        <v>2019</v>
      </c>
      <c r="M1" s="2">
        <v>2020</v>
      </c>
      <c r="N1" s="2">
        <v>2021</v>
      </c>
      <c r="O1" s="2">
        <v>2022</v>
      </c>
      <c r="P1" s="2">
        <v>2023</v>
      </c>
      <c r="Q1" s="3">
        <v>8</v>
      </c>
      <c r="R1" s="3">
        <v>2023</v>
      </c>
      <c r="S1" s="4" t="s">
        <v>162</v>
      </c>
      <c r="T1" s="5"/>
      <c r="U1" s="6"/>
    </row>
    <row r="2" spans="1:21">
      <c r="A2" s="218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  <c r="O2" s="8"/>
      <c r="P2" s="8"/>
      <c r="Q2" s="9"/>
      <c r="R2" s="10"/>
    </row>
    <row r="3" spans="1:21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21"/>
      <c r="O3" s="11"/>
      <c r="P3" s="11"/>
      <c r="Q3" s="9"/>
      <c r="R3" s="10"/>
      <c r="S3" s="12"/>
    </row>
    <row r="4" spans="1:21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108.428</v>
      </c>
      <c r="I4" s="13">
        <v>74.626999999999995</v>
      </c>
      <c r="J4" s="13">
        <v>30.643000000000001</v>
      </c>
      <c r="K4" s="13">
        <v>75.088999999999999</v>
      </c>
      <c r="L4" s="13">
        <v>59.57</v>
      </c>
      <c r="M4" s="13">
        <v>80.466999999999999</v>
      </c>
      <c r="N4" s="13">
        <v>166.47</v>
      </c>
      <c r="O4" s="13">
        <v>85.453999999999994</v>
      </c>
      <c r="P4" s="13">
        <v>200.55099999999999</v>
      </c>
      <c r="Q4" s="14"/>
      <c r="R4" s="15" t="s">
        <v>3</v>
      </c>
    </row>
    <row r="5" spans="1:21">
      <c r="A5" s="13">
        <v>0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16.869</v>
      </c>
      <c r="H5" s="13">
        <v>86.727000000000004</v>
      </c>
      <c r="I5" s="13">
        <v>67.918000000000006</v>
      </c>
      <c r="J5" s="13">
        <v>38.055</v>
      </c>
      <c r="K5" s="13">
        <v>48.862000000000002</v>
      </c>
      <c r="L5" s="13">
        <v>63.216999999999999</v>
      </c>
      <c r="M5" s="13">
        <v>124.663</v>
      </c>
      <c r="N5" s="13">
        <v>114.371</v>
      </c>
      <c r="O5" s="13">
        <v>110.265</v>
      </c>
      <c r="P5" s="13">
        <v>180.11099999999999</v>
      </c>
      <c r="Q5" s="14"/>
      <c r="R5" s="15" t="s">
        <v>4</v>
      </c>
    </row>
    <row r="6" spans="1:21">
      <c r="A6" s="13">
        <v>0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29.024000000000001</v>
      </c>
      <c r="H6" s="13">
        <v>51.21</v>
      </c>
      <c r="I6" s="13">
        <v>24.975000000000001</v>
      </c>
      <c r="J6" s="13">
        <v>76.876000000000005</v>
      </c>
      <c r="K6" s="13">
        <v>53.18</v>
      </c>
      <c r="L6" s="13">
        <v>42.664000000000001</v>
      </c>
      <c r="M6" s="13">
        <v>81.242000000000004</v>
      </c>
      <c r="N6" s="13">
        <v>116.361</v>
      </c>
      <c r="O6" s="13">
        <v>131.27000000000001</v>
      </c>
      <c r="P6" s="13">
        <v>145.96700000000001</v>
      </c>
      <c r="Q6" s="14"/>
      <c r="R6" s="15" t="s">
        <v>5</v>
      </c>
    </row>
    <row r="7" spans="1:21">
      <c r="A7" s="13">
        <v>0</v>
      </c>
      <c r="B7" s="13">
        <v>0</v>
      </c>
      <c r="C7" s="13">
        <v>0</v>
      </c>
      <c r="D7" s="13">
        <v>0</v>
      </c>
      <c r="E7" s="13">
        <v>0</v>
      </c>
      <c r="F7" s="13">
        <v>19.633009999999999</v>
      </c>
      <c r="G7" s="13">
        <v>104.039</v>
      </c>
      <c r="H7" s="13">
        <v>60.246120000000005</v>
      </c>
      <c r="I7" s="13">
        <v>32.851050000000001</v>
      </c>
      <c r="J7" s="13">
        <v>66.733440000000002</v>
      </c>
      <c r="K7" s="13">
        <v>79.444000000000003</v>
      </c>
      <c r="L7" s="13">
        <v>52.560780000000001</v>
      </c>
      <c r="M7" s="13">
        <v>114.52645</v>
      </c>
      <c r="N7" s="13">
        <v>109.85418</v>
      </c>
      <c r="O7" s="13">
        <v>184.90290999999999</v>
      </c>
      <c r="P7" s="13">
        <v>145.96700000000001</v>
      </c>
      <c r="Q7" s="14"/>
      <c r="R7" s="15" t="s">
        <v>6</v>
      </c>
      <c r="S7" s="16"/>
      <c r="T7" s="17"/>
    </row>
    <row r="8" spans="1:21">
      <c r="A8" s="136"/>
      <c r="B8" s="136"/>
      <c r="C8" s="136"/>
      <c r="D8" s="136"/>
      <c r="E8" s="136"/>
      <c r="F8" s="136">
        <v>5.6203155711260257E-2</v>
      </c>
      <c r="G8" s="136">
        <v>0.17315130413942775</v>
      </c>
      <c r="H8" s="136">
        <v>9.1976238038292399E-2</v>
      </c>
      <c r="I8" s="136">
        <v>3.7976603714876336E-2</v>
      </c>
      <c r="J8" s="136">
        <v>5.6770146455004084E-2</v>
      </c>
      <c r="K8" s="136">
        <v>5.8021778982040736E-2</v>
      </c>
      <c r="L8" s="136">
        <v>3.4667374250517136E-2</v>
      </c>
      <c r="M8" s="136">
        <v>4.3511288279057994E-2</v>
      </c>
      <c r="N8" s="136">
        <v>4.8654612309200797E-2</v>
      </c>
      <c r="O8" s="136">
        <v>7.6434497193866718E-2</v>
      </c>
      <c r="P8" s="136">
        <v>7.7802468175061021E-2</v>
      </c>
      <c r="Q8" s="14"/>
      <c r="R8" s="19" t="s">
        <v>7</v>
      </c>
      <c r="T8" s="20"/>
    </row>
    <row r="9" spans="1:21">
      <c r="A9" s="201" t="s">
        <v>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17"/>
      <c r="O9" s="21"/>
      <c r="P9" s="21"/>
      <c r="Q9" s="14"/>
      <c r="R9" s="10"/>
    </row>
    <row r="10" spans="1:21">
      <c r="A10" s="13">
        <v>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100</v>
      </c>
      <c r="I10" s="13">
        <v>26.343</v>
      </c>
      <c r="J10" s="13">
        <v>24.908999999999999</v>
      </c>
      <c r="K10" s="13">
        <v>110.241</v>
      </c>
      <c r="L10" s="13">
        <v>78.337999999999994</v>
      </c>
      <c r="M10" s="13">
        <v>130.285</v>
      </c>
      <c r="N10" s="13">
        <v>4.0000000000000001E-3</v>
      </c>
      <c r="O10" s="13">
        <v>4.0000000000000001E-3</v>
      </c>
      <c r="P10" s="13">
        <v>4.0000000000000001E-3</v>
      </c>
      <c r="Q10" s="14"/>
      <c r="R10" s="15" t="s">
        <v>3</v>
      </c>
    </row>
    <row r="11" spans="1:21">
      <c r="A11" s="13">
        <v>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101.333</v>
      </c>
      <c r="I11" s="13">
        <v>0</v>
      </c>
      <c r="J11" s="13">
        <v>59.747</v>
      </c>
      <c r="K11" s="13">
        <v>61.332000000000001</v>
      </c>
      <c r="L11" s="13">
        <v>84.361999999999995</v>
      </c>
      <c r="M11" s="13">
        <v>81.084000000000003</v>
      </c>
      <c r="N11" s="13">
        <v>4.0000000000000001E-3</v>
      </c>
      <c r="O11" s="13">
        <v>4.0000000000000001E-3</v>
      </c>
      <c r="P11" s="13">
        <v>4.0000000000000001E-3</v>
      </c>
      <c r="Q11" s="14"/>
      <c r="R11" s="15" t="s">
        <v>4</v>
      </c>
    </row>
    <row r="12" spans="1:21">
      <c r="A12" s="13">
        <v>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71.599000000000004</v>
      </c>
      <c r="I12" s="13">
        <v>49.470999999999997</v>
      </c>
      <c r="J12" s="13">
        <v>79.323999999999998</v>
      </c>
      <c r="K12" s="13">
        <v>40.933999999999997</v>
      </c>
      <c r="L12" s="13">
        <v>115.044</v>
      </c>
      <c r="M12" s="13">
        <v>1.113</v>
      </c>
      <c r="N12" s="13">
        <v>4.0000000000000001E-3</v>
      </c>
      <c r="O12" s="13">
        <v>4.0000000000000001E-3</v>
      </c>
      <c r="P12" s="13">
        <v>4.0000000000000001E-3</v>
      </c>
      <c r="Q12" s="14"/>
      <c r="R12" s="15" t="s">
        <v>5</v>
      </c>
    </row>
    <row r="13" spans="1:21">
      <c r="A13" s="13">
        <v>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100</v>
      </c>
      <c r="H13" s="13">
        <v>26.24568</v>
      </c>
      <c r="I13" s="13">
        <v>18.05922</v>
      </c>
      <c r="J13" s="13">
        <v>75.966300000000004</v>
      </c>
      <c r="K13" s="13">
        <v>32.031999999999996</v>
      </c>
      <c r="L13" s="13">
        <v>73.098039999999997</v>
      </c>
      <c r="M13" s="13">
        <v>4.0099999999999997E-3</v>
      </c>
      <c r="N13" s="13">
        <v>4.0099999999999997E-3</v>
      </c>
      <c r="O13" s="13">
        <v>4.0300000000000006E-3</v>
      </c>
      <c r="P13" s="13">
        <v>4.0000000000000001E-3</v>
      </c>
      <c r="Q13" s="14"/>
      <c r="R13" s="15" t="s">
        <v>6</v>
      </c>
    </row>
    <row r="14" spans="1:21">
      <c r="A14" s="18"/>
      <c r="B14" s="18"/>
      <c r="C14" s="18"/>
      <c r="D14" s="18"/>
      <c r="E14" s="18"/>
      <c r="F14" s="18">
        <v>0</v>
      </c>
      <c r="G14" s="18">
        <v>0.1664292276352404</v>
      </c>
      <c r="H14" s="18">
        <v>4.0068620371848843E-2</v>
      </c>
      <c r="I14" s="18">
        <v>2.0876892560200328E-2</v>
      </c>
      <c r="J14" s="18">
        <v>6.462454170869622E-2</v>
      </c>
      <c r="K14" s="18">
        <v>2.3394512163948552E-2</v>
      </c>
      <c r="L14" s="18">
        <v>4.8213080354958041E-2</v>
      </c>
      <c r="M14" s="18">
        <v>1.5234931843170075E-6</v>
      </c>
      <c r="N14" s="18">
        <v>1.7760361541080656E-6</v>
      </c>
      <c r="O14" s="18">
        <v>1.6659068464162242E-6</v>
      </c>
      <c r="P14" s="18">
        <v>2.1320563737025769E-6</v>
      </c>
      <c r="Q14" s="14"/>
      <c r="R14" s="19" t="s">
        <v>7</v>
      </c>
    </row>
    <row r="15" spans="1:21">
      <c r="A15" s="201" t="s">
        <v>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17"/>
      <c r="O15" s="21"/>
      <c r="P15" s="21"/>
      <c r="Q15" s="14"/>
      <c r="R15" s="10"/>
    </row>
    <row r="16" spans="1:21">
      <c r="A16" s="13" t="s">
        <v>10</v>
      </c>
      <c r="B16" s="13" t="s">
        <v>10</v>
      </c>
      <c r="C16" s="13" t="s">
        <v>10</v>
      </c>
      <c r="D16" s="13" t="s">
        <v>10</v>
      </c>
      <c r="E16" s="13" t="s">
        <v>10</v>
      </c>
      <c r="F16" s="13" t="s">
        <v>10</v>
      </c>
      <c r="G16" s="13" t="s">
        <v>10</v>
      </c>
      <c r="H16" s="13">
        <v>3.83</v>
      </c>
      <c r="I16" s="13">
        <v>4.806</v>
      </c>
      <c r="J16" s="13">
        <v>8.7929999999999993</v>
      </c>
      <c r="K16" s="13">
        <v>15.725</v>
      </c>
      <c r="L16" s="13">
        <v>26.318999999999999</v>
      </c>
      <c r="M16" s="13">
        <v>21.949000000000002</v>
      </c>
      <c r="N16" s="13">
        <v>30.4</v>
      </c>
      <c r="O16" s="13">
        <v>29.035</v>
      </c>
      <c r="P16" s="13">
        <v>49.802</v>
      </c>
      <c r="Q16" s="14"/>
      <c r="R16" s="15" t="s">
        <v>3</v>
      </c>
    </row>
    <row r="17" spans="1:18">
      <c r="A17" s="13" t="s">
        <v>10</v>
      </c>
      <c r="B17" s="13" t="s">
        <v>10</v>
      </c>
      <c r="C17" s="13" t="s">
        <v>10</v>
      </c>
      <c r="D17" s="13" t="s">
        <v>10</v>
      </c>
      <c r="E17" s="13" t="s">
        <v>10</v>
      </c>
      <c r="F17" s="13" t="s">
        <v>10</v>
      </c>
      <c r="G17" s="13">
        <v>6.16</v>
      </c>
      <c r="H17" s="13">
        <v>2.9569999999999999</v>
      </c>
      <c r="I17" s="13">
        <v>6.2640000000000002</v>
      </c>
      <c r="J17" s="13">
        <v>12.441000000000001</v>
      </c>
      <c r="K17" s="13">
        <v>21.321999999999999</v>
      </c>
      <c r="L17" s="13">
        <v>31.274000000000001</v>
      </c>
      <c r="M17" s="13">
        <v>21.879000000000001</v>
      </c>
      <c r="N17" s="13">
        <v>16.991</v>
      </c>
      <c r="O17" s="13">
        <v>23.748000000000001</v>
      </c>
      <c r="P17" s="13">
        <v>54.377000000000002</v>
      </c>
      <c r="Q17" s="14"/>
      <c r="R17" s="15" t="s">
        <v>4</v>
      </c>
    </row>
    <row r="18" spans="1:18">
      <c r="A18" s="13" t="s">
        <v>10</v>
      </c>
      <c r="B18" s="13" t="s">
        <v>10</v>
      </c>
      <c r="C18" s="13" t="s">
        <v>10</v>
      </c>
      <c r="D18" s="13" t="s">
        <v>10</v>
      </c>
      <c r="E18" s="13" t="s">
        <v>10</v>
      </c>
      <c r="F18" s="13" t="s">
        <v>10</v>
      </c>
      <c r="G18" s="13">
        <v>5.2919999999999998</v>
      </c>
      <c r="H18" s="13">
        <v>8.34</v>
      </c>
      <c r="I18" s="13">
        <v>4.8410000000000002</v>
      </c>
      <c r="J18" s="13">
        <v>10.738</v>
      </c>
      <c r="K18" s="13">
        <v>16.692</v>
      </c>
      <c r="L18" s="13">
        <v>30.718</v>
      </c>
      <c r="M18" s="13">
        <v>17.779</v>
      </c>
      <c r="N18" s="13">
        <v>15.823</v>
      </c>
      <c r="O18" s="13">
        <v>27.731000000000002</v>
      </c>
      <c r="P18" s="13">
        <v>54.615000000000002</v>
      </c>
      <c r="Q18" s="14"/>
      <c r="R18" s="15" t="s">
        <v>5</v>
      </c>
    </row>
    <row r="19" spans="1:18">
      <c r="A19" s="13" t="s">
        <v>10</v>
      </c>
      <c r="B19" s="13" t="s">
        <v>10</v>
      </c>
      <c r="C19" s="13" t="s">
        <v>10</v>
      </c>
      <c r="D19" s="13" t="s">
        <v>10</v>
      </c>
      <c r="E19" s="13" t="s">
        <v>10</v>
      </c>
      <c r="F19" s="13">
        <v>6.3529200000000001</v>
      </c>
      <c r="G19" s="13">
        <v>8.4550000000000001</v>
      </c>
      <c r="H19" s="13">
        <v>4.0851999999999995</v>
      </c>
      <c r="I19" s="13">
        <v>8.6062900000000013</v>
      </c>
      <c r="J19" s="13">
        <v>12.390969999999999</v>
      </c>
      <c r="K19" s="13">
        <v>23.512</v>
      </c>
      <c r="L19" s="13">
        <v>37.213050000000003</v>
      </c>
      <c r="M19" s="13">
        <v>31.23723</v>
      </c>
      <c r="N19" s="13">
        <v>24.45758</v>
      </c>
      <c r="O19" s="13">
        <v>39.097809999999996</v>
      </c>
      <c r="P19" s="13">
        <v>54.615000000000002</v>
      </c>
      <c r="Q19" s="14"/>
      <c r="R19" s="15" t="s">
        <v>6</v>
      </c>
    </row>
    <row r="20" spans="1:18">
      <c r="A20" s="18"/>
      <c r="B20" s="18"/>
      <c r="C20" s="18"/>
      <c r="D20" s="18"/>
      <c r="E20" s="18"/>
      <c r="F20" s="18">
        <v>1.8186419300004409E-2</v>
      </c>
      <c r="G20" s="18">
        <v>1.4071591196559576E-2</v>
      </c>
      <c r="H20" s="18">
        <v>6.2367722209169989E-3</v>
      </c>
      <c r="I20" s="18">
        <v>9.9490781812241347E-3</v>
      </c>
      <c r="J20" s="18">
        <v>1.054099985883482E-2</v>
      </c>
      <c r="K20" s="18">
        <v>1.7171945866594606E-2</v>
      </c>
      <c r="L20" s="18">
        <v>2.4544512683282227E-2</v>
      </c>
      <c r="M20" s="18">
        <v>1.1867757357092957E-2</v>
      </c>
      <c r="N20" s="18">
        <v>1.0832305815957692E-2</v>
      </c>
      <c r="O20" s="18">
        <v>1.6162111503444342E-2</v>
      </c>
      <c r="P20" s="18">
        <v>2.9110564712441563E-2</v>
      </c>
      <c r="Q20" s="14"/>
      <c r="R20" s="19" t="s">
        <v>7</v>
      </c>
    </row>
    <row r="21" spans="1:18">
      <c r="A21" s="201" t="s">
        <v>11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17"/>
      <c r="O21" s="21"/>
      <c r="P21" s="21"/>
      <c r="Q21" s="14"/>
      <c r="R21" s="10"/>
    </row>
    <row r="22" spans="1:18">
      <c r="A22" s="13" t="s">
        <v>10</v>
      </c>
      <c r="B22" s="13" t="s">
        <v>10</v>
      </c>
      <c r="C22" s="13" t="s">
        <v>10</v>
      </c>
      <c r="D22" s="13" t="s">
        <v>10</v>
      </c>
      <c r="E22" s="13" t="s">
        <v>10</v>
      </c>
      <c r="F22" s="13" t="s">
        <v>10</v>
      </c>
      <c r="G22" s="13" t="s">
        <v>10</v>
      </c>
      <c r="H22" s="13">
        <v>6.9370000000000003</v>
      </c>
      <c r="I22" s="13">
        <v>17.7</v>
      </c>
      <c r="J22" s="13">
        <v>23.52</v>
      </c>
      <c r="K22" s="13">
        <v>30.029</v>
      </c>
      <c r="L22" s="13">
        <v>49.548000000000002</v>
      </c>
      <c r="M22" s="13">
        <v>39.643000000000001</v>
      </c>
      <c r="N22" s="13">
        <v>34.832999999999998</v>
      </c>
      <c r="O22" s="13">
        <v>25.741</v>
      </c>
      <c r="P22" s="13">
        <v>37.731000000000002</v>
      </c>
      <c r="Q22" s="14"/>
      <c r="R22" s="15" t="s">
        <v>3</v>
      </c>
    </row>
    <row r="23" spans="1:18">
      <c r="A23" s="13" t="s">
        <v>10</v>
      </c>
      <c r="B23" s="13" t="s">
        <v>10</v>
      </c>
      <c r="C23" s="13" t="s">
        <v>10</v>
      </c>
      <c r="D23" s="13" t="s">
        <v>10</v>
      </c>
      <c r="E23" s="13" t="s">
        <v>10</v>
      </c>
      <c r="F23" s="13" t="s">
        <v>10</v>
      </c>
      <c r="G23" s="13">
        <v>8.6929999999999996</v>
      </c>
      <c r="H23" s="13">
        <v>9.8379999999999992</v>
      </c>
      <c r="I23" s="13">
        <v>18.420000000000002</v>
      </c>
      <c r="J23" s="13">
        <v>26.745000000000001</v>
      </c>
      <c r="K23" s="13">
        <v>27.948</v>
      </c>
      <c r="L23" s="13">
        <v>49.822000000000003</v>
      </c>
      <c r="M23" s="13">
        <v>44.35</v>
      </c>
      <c r="N23" s="13">
        <v>33.302999999999997</v>
      </c>
      <c r="O23" s="13">
        <v>28.343</v>
      </c>
      <c r="P23" s="13">
        <v>39.186999999999998</v>
      </c>
      <c r="Q23" s="14"/>
      <c r="R23" s="15" t="s">
        <v>4</v>
      </c>
    </row>
    <row r="24" spans="1:18">
      <c r="A24" s="13" t="s">
        <v>10</v>
      </c>
      <c r="B24" s="13" t="s">
        <v>10</v>
      </c>
      <c r="C24" s="13" t="s">
        <v>10</v>
      </c>
      <c r="D24" s="13" t="s">
        <v>10</v>
      </c>
      <c r="E24" s="13" t="s">
        <v>10</v>
      </c>
      <c r="F24" s="13" t="s">
        <v>10</v>
      </c>
      <c r="G24" s="13">
        <v>7.016</v>
      </c>
      <c r="H24" s="13">
        <v>11.731999999999999</v>
      </c>
      <c r="I24" s="13">
        <v>18.84</v>
      </c>
      <c r="J24" s="13">
        <v>26.72</v>
      </c>
      <c r="K24" s="13">
        <v>29.463000000000001</v>
      </c>
      <c r="L24" s="13">
        <v>36.359000000000002</v>
      </c>
      <c r="M24" s="13">
        <v>44.77</v>
      </c>
      <c r="N24" s="13">
        <v>30.609000000000002</v>
      </c>
      <c r="O24" s="13">
        <v>30.59</v>
      </c>
      <c r="P24" s="13">
        <v>43.418999999999997</v>
      </c>
      <c r="Q24" s="14"/>
      <c r="R24" s="15" t="s">
        <v>5</v>
      </c>
    </row>
    <row r="25" spans="1:18">
      <c r="A25" s="13" t="s">
        <v>10</v>
      </c>
      <c r="B25" s="13" t="s">
        <v>10</v>
      </c>
      <c r="C25" s="13" t="s">
        <v>10</v>
      </c>
      <c r="D25" s="13" t="s">
        <v>10</v>
      </c>
      <c r="E25" s="13" t="s">
        <v>10</v>
      </c>
      <c r="F25" s="13">
        <v>9.4785799999999991</v>
      </c>
      <c r="G25" s="13">
        <v>7.4829999999999997</v>
      </c>
      <c r="H25" s="13">
        <v>13.82709</v>
      </c>
      <c r="I25" s="13">
        <v>20.207099999999997</v>
      </c>
      <c r="J25" s="13">
        <v>27.83812</v>
      </c>
      <c r="K25" s="13">
        <v>31.039000000000001</v>
      </c>
      <c r="L25" s="13">
        <v>39.901139999999998</v>
      </c>
      <c r="M25" s="13">
        <v>40.298519999999996</v>
      </c>
      <c r="N25" s="13">
        <v>27.81241</v>
      </c>
      <c r="O25" s="13">
        <v>37.793860000000002</v>
      </c>
      <c r="P25" s="13">
        <v>43.418999999999997</v>
      </c>
      <c r="Q25" s="14"/>
      <c r="R25" s="15" t="s">
        <v>6</v>
      </c>
    </row>
    <row r="26" spans="1:18">
      <c r="A26" s="18"/>
      <c r="B26" s="18"/>
      <c r="C26" s="18"/>
      <c r="D26" s="18"/>
      <c r="E26" s="18"/>
      <c r="F26" s="18">
        <v>2.713420446796682E-2</v>
      </c>
      <c r="G26" s="18">
        <v>1.2453899103945038E-2</v>
      </c>
      <c r="H26" s="18">
        <v>2.1109470970361116E-2</v>
      </c>
      <c r="I26" s="18">
        <v>2.3359893486718915E-2</v>
      </c>
      <c r="J26" s="18">
        <v>2.3681892457993747E-2</v>
      </c>
      <c r="K26" s="18">
        <v>2.2669276444080892E-2</v>
      </c>
      <c r="L26" s="18">
        <v>2.6317489074596672E-2</v>
      </c>
      <c r="M26" s="18">
        <v>1.5310354253880951E-2</v>
      </c>
      <c r="N26" s="18">
        <v>1.231816600819868E-2</v>
      </c>
      <c r="O26" s="18">
        <v>1.5623089361413467E-2</v>
      </c>
      <c r="P26" s="18">
        <v>2.3142938922448047E-2</v>
      </c>
      <c r="Q26" s="14"/>
      <c r="R26" s="19" t="s">
        <v>7</v>
      </c>
    </row>
    <row r="27" spans="1:18">
      <c r="A27" s="201" t="s">
        <v>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17"/>
      <c r="O27" s="21"/>
      <c r="P27" s="21"/>
      <c r="Q27" s="14"/>
      <c r="R27" s="10"/>
    </row>
    <row r="28" spans="1:18">
      <c r="A28" s="13">
        <v>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227.51599999999999</v>
      </c>
      <c r="I28" s="13">
        <v>132.232</v>
      </c>
      <c r="J28" s="13">
        <v>102.877</v>
      </c>
      <c r="K28" s="13">
        <v>249.18</v>
      </c>
      <c r="L28" s="13">
        <v>229.41800000000001</v>
      </c>
      <c r="M28" s="13">
        <v>360.52199999999999</v>
      </c>
      <c r="N28" s="13">
        <v>274.471</v>
      </c>
      <c r="O28" s="13">
        <v>190.654</v>
      </c>
      <c r="P28" s="13">
        <v>302.37099999999998</v>
      </c>
      <c r="Q28" s="14"/>
      <c r="R28" s="15" t="s">
        <v>3</v>
      </c>
    </row>
    <row r="29" spans="1:18">
      <c r="A29" s="13">
        <v>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34.015999999999998</v>
      </c>
      <c r="H29" s="13">
        <v>210.04499999999999</v>
      </c>
      <c r="I29" s="13">
        <v>102.35899999999999</v>
      </c>
      <c r="J29" s="13">
        <v>150.054</v>
      </c>
      <c r="K29" s="13">
        <v>172.50700000000001</v>
      </c>
      <c r="L29" s="13">
        <v>243.65799999999999</v>
      </c>
      <c r="M29" s="13">
        <v>367.23700000000002</v>
      </c>
      <c r="N29" s="13">
        <v>208.172</v>
      </c>
      <c r="O29" s="13">
        <v>206.20099999999999</v>
      </c>
      <c r="P29" s="13">
        <v>286.279</v>
      </c>
      <c r="Q29" s="14"/>
      <c r="R29" s="15" t="s">
        <v>4</v>
      </c>
    </row>
    <row r="30" spans="1:18">
      <c r="A30" s="13">
        <v>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43.265999999999998</v>
      </c>
      <c r="H30" s="13">
        <v>155.20099999999999</v>
      </c>
      <c r="I30" s="13">
        <v>109.739</v>
      </c>
      <c r="J30" s="13">
        <v>205.17400000000001</v>
      </c>
      <c r="K30" s="13">
        <v>152.67099999999999</v>
      </c>
      <c r="L30" s="13">
        <v>400.60199999999998</v>
      </c>
      <c r="M30" s="13">
        <v>207.023</v>
      </c>
      <c r="N30" s="13">
        <v>204.52</v>
      </c>
      <c r="O30" s="13">
        <v>230.71899999999999</v>
      </c>
      <c r="P30" s="13">
        <v>256.28199999999998</v>
      </c>
      <c r="Q30" s="14"/>
      <c r="R30" s="15" t="s">
        <v>5</v>
      </c>
    </row>
    <row r="31" spans="1:18">
      <c r="A31" s="13">
        <v>0</v>
      </c>
      <c r="B31" s="13">
        <v>0</v>
      </c>
      <c r="C31" s="13">
        <v>0</v>
      </c>
      <c r="D31" s="13">
        <v>0</v>
      </c>
      <c r="E31" s="13">
        <v>0</v>
      </c>
      <c r="F31" s="13">
        <v>36.127739999999996</v>
      </c>
      <c r="G31" s="13">
        <v>221.005</v>
      </c>
      <c r="H31" s="13">
        <v>113.62291999999999</v>
      </c>
      <c r="I31" s="13">
        <v>88.075119999999998</v>
      </c>
      <c r="J31" s="13">
        <v>191.22820000000002</v>
      </c>
      <c r="K31" s="13">
        <v>175.68</v>
      </c>
      <c r="L31" s="13">
        <v>289.09183000000002</v>
      </c>
      <c r="M31" s="13">
        <v>231.38507000000001</v>
      </c>
      <c r="N31" s="13">
        <v>202.79406</v>
      </c>
      <c r="O31" s="13">
        <v>271.73113000000001</v>
      </c>
      <c r="P31" s="13">
        <v>256.28199999999998</v>
      </c>
      <c r="Q31" s="14"/>
      <c r="R31" s="15" t="s">
        <v>6</v>
      </c>
    </row>
    <row r="32" spans="1:18">
      <c r="A32" s="18">
        <v>0.43958857371789994</v>
      </c>
      <c r="B32" s="18">
        <v>0.46183881039545271</v>
      </c>
      <c r="C32" s="18">
        <v>0.46684040805725685</v>
      </c>
      <c r="D32" s="18">
        <v>0.49046654425466885</v>
      </c>
      <c r="E32" s="18">
        <v>0.35164533486051019</v>
      </c>
      <c r="F32" s="18">
        <v>0.3403902639559932</v>
      </c>
      <c r="G32" s="18">
        <v>0.35092641909977512</v>
      </c>
      <c r="H32" s="18">
        <v>0.32370107707249857</v>
      </c>
      <c r="I32" s="18">
        <v>0.28576925726782015</v>
      </c>
      <c r="J32" s="18">
        <v>0.27708163378794665</v>
      </c>
      <c r="K32" s="18">
        <v>0.29540750944643196</v>
      </c>
      <c r="L32" s="18">
        <v>0.28175364324534879</v>
      </c>
      <c r="M32" s="18">
        <v>8.7908622717634347E-2</v>
      </c>
      <c r="N32" s="18">
        <v>8.9817850972159677E-2</v>
      </c>
      <c r="O32" s="18">
        <v>0.11232723321375111</v>
      </c>
      <c r="P32" s="18">
        <v>0.13660191789131096</v>
      </c>
      <c r="Q32" s="14"/>
      <c r="R32" s="19" t="s">
        <v>7</v>
      </c>
    </row>
    <row r="33" spans="1:18">
      <c r="A33" s="201" t="s">
        <v>13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17"/>
      <c r="O33" s="21"/>
      <c r="P33" s="21"/>
      <c r="Q33" s="14"/>
      <c r="R33" s="19"/>
    </row>
    <row r="34" spans="1:18">
      <c r="A34" s="13">
        <v>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4.9000000000000002E-2</v>
      </c>
      <c r="Q34" s="14"/>
      <c r="R34" s="15" t="s">
        <v>3</v>
      </c>
    </row>
    <row r="35" spans="1:18">
      <c r="A35" s="13">
        <v>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4.9390000000000001</v>
      </c>
      <c r="Q35" s="14"/>
      <c r="R35" s="15" t="s">
        <v>4</v>
      </c>
    </row>
    <row r="36" spans="1:18">
      <c r="A36" s="13">
        <v>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4.6820000000000004</v>
      </c>
      <c r="Q36" s="14"/>
      <c r="R36" s="15" t="s">
        <v>5</v>
      </c>
    </row>
    <row r="37" spans="1:18">
      <c r="A37" s="13">
        <v>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0.42402000000000001</v>
      </c>
      <c r="P37" s="13">
        <v>4.6820000000000004</v>
      </c>
      <c r="Q37" s="14"/>
      <c r="R37" s="15" t="s">
        <v>6</v>
      </c>
    </row>
    <row r="38" spans="1:18">
      <c r="A38" s="18"/>
      <c r="B38" s="18"/>
      <c r="C38" s="18"/>
      <c r="D38" s="18"/>
      <c r="E38" s="18"/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1.7527985633186284E-4</v>
      </c>
      <c r="P38" s="18">
        <v>2.4955719854188665E-3</v>
      </c>
      <c r="Q38" s="14"/>
      <c r="R38" s="19" t="s">
        <v>7</v>
      </c>
    </row>
    <row r="39" spans="1:18">
      <c r="A39" s="201" t="s">
        <v>14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17"/>
      <c r="O39" s="21"/>
      <c r="P39" s="21"/>
      <c r="Q39" s="14"/>
      <c r="R39" s="10"/>
    </row>
    <row r="40" spans="1:18">
      <c r="A40" s="13">
        <v>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368.45600000000002</v>
      </c>
      <c r="I40" s="13">
        <v>511.863</v>
      </c>
      <c r="J40" s="13">
        <v>731.45</v>
      </c>
      <c r="K40" s="13">
        <v>889.00099999999998</v>
      </c>
      <c r="L40" s="13">
        <v>1103.453</v>
      </c>
      <c r="M40" s="13">
        <v>1059.2170000000001</v>
      </c>
      <c r="N40" s="13">
        <v>1041.7919999999999</v>
      </c>
      <c r="O40" s="13">
        <v>975.66899999999998</v>
      </c>
      <c r="P40" s="13">
        <v>1007.754</v>
      </c>
      <c r="Q40" s="14"/>
      <c r="R40" s="15" t="s">
        <v>3</v>
      </c>
    </row>
    <row r="41" spans="1:18">
      <c r="A41" s="13">
        <v>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322.39999999999998</v>
      </c>
      <c r="H41" s="13">
        <v>366.22300000000001</v>
      </c>
      <c r="I41" s="13">
        <v>551.37199999999996</v>
      </c>
      <c r="J41" s="13">
        <v>755.77499999999998</v>
      </c>
      <c r="K41" s="13">
        <v>929.34900000000005</v>
      </c>
      <c r="L41" s="13">
        <v>1115.828</v>
      </c>
      <c r="M41" s="13">
        <v>1050.2260000000001</v>
      </c>
      <c r="N41" s="13">
        <v>1016.34</v>
      </c>
      <c r="O41" s="13">
        <v>971.09100000000001</v>
      </c>
      <c r="P41" s="13">
        <v>990.93700000000001</v>
      </c>
      <c r="Q41" s="14"/>
      <c r="R41" s="15" t="s">
        <v>4</v>
      </c>
    </row>
    <row r="42" spans="1:18">
      <c r="A42" s="13">
        <v>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340.63299999999998</v>
      </c>
      <c r="H42" s="13">
        <v>427.11900000000003</v>
      </c>
      <c r="I42" s="13">
        <v>645.39300000000003</v>
      </c>
      <c r="J42" s="13">
        <v>848.84199999999998</v>
      </c>
      <c r="K42" s="13">
        <v>982.048</v>
      </c>
      <c r="L42" s="13">
        <v>1085.634</v>
      </c>
      <c r="M42" s="13">
        <v>1077.471</v>
      </c>
      <c r="N42" s="13">
        <v>976.495</v>
      </c>
      <c r="O42" s="13">
        <v>970.73500000000001</v>
      </c>
      <c r="P42" s="13">
        <v>975.26700000000005</v>
      </c>
      <c r="Q42" s="14"/>
      <c r="R42" s="15" t="s">
        <v>5</v>
      </c>
    </row>
    <row r="43" spans="1:18">
      <c r="A43" s="13">
        <v>0</v>
      </c>
      <c r="B43" s="13">
        <v>0</v>
      </c>
      <c r="C43" s="13">
        <v>0</v>
      </c>
      <c r="D43" s="13">
        <v>0</v>
      </c>
      <c r="E43" s="13">
        <v>0</v>
      </c>
      <c r="F43" s="13">
        <v>300.69557000000003</v>
      </c>
      <c r="G43" s="13">
        <v>364.15699999999998</v>
      </c>
      <c r="H43" s="13">
        <v>494.15116999999998</v>
      </c>
      <c r="I43" s="13">
        <v>712.01323000000002</v>
      </c>
      <c r="J43" s="13">
        <v>899.37884999999994</v>
      </c>
      <c r="K43" s="13">
        <v>1075.222</v>
      </c>
      <c r="L43" s="13">
        <v>1092.06143</v>
      </c>
      <c r="M43" s="13">
        <v>1074.5881999999999</v>
      </c>
      <c r="N43" s="13">
        <v>946.64192000000003</v>
      </c>
      <c r="O43" s="13">
        <v>1030.82044</v>
      </c>
      <c r="P43" s="13">
        <v>975.26700000000005</v>
      </c>
      <c r="Q43" s="14"/>
      <c r="R43" s="15" t="s">
        <v>6</v>
      </c>
    </row>
    <row r="44" spans="1:18">
      <c r="A44" s="18"/>
      <c r="B44" s="18"/>
      <c r="C44" s="18"/>
      <c r="D44" s="18"/>
      <c r="E44" s="18"/>
      <c r="F44" s="18">
        <v>0.86079719525412357</v>
      </c>
      <c r="G44" s="18">
        <v>0.60606368247966236</v>
      </c>
      <c r="H44" s="18">
        <v>0.75440817829962636</v>
      </c>
      <c r="I44" s="18">
        <v>0.82310441448474547</v>
      </c>
      <c r="J44" s="18">
        <v>0.76510170962313861</v>
      </c>
      <c r="K44" s="18">
        <v>0.7852864060297543</v>
      </c>
      <c r="L44" s="18">
        <v>0.72028806076251006</v>
      </c>
      <c r="M44" s="18">
        <v>0.40826129642081826</v>
      </c>
      <c r="N44" s="18">
        <v>0.41926939524046763</v>
      </c>
      <c r="O44" s="18">
        <v>0.42611683087389191</v>
      </c>
      <c r="P44" s="18">
        <v>0.51983105585294787</v>
      </c>
      <c r="Q44" s="14"/>
      <c r="R44" s="19" t="s">
        <v>7</v>
      </c>
    </row>
    <row r="45" spans="1:18">
      <c r="A45" s="201" t="s">
        <v>15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17"/>
      <c r="O45" s="21"/>
      <c r="P45" s="21"/>
      <c r="Q45" s="14"/>
      <c r="R45" s="10"/>
    </row>
    <row r="46" spans="1:18">
      <c r="A46" s="13">
        <v>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0.51400000000000001</v>
      </c>
      <c r="I46" s="13">
        <v>4.867</v>
      </c>
      <c r="J46" s="13">
        <v>7.8860000000000001</v>
      </c>
      <c r="K46" s="13">
        <v>9.9039999999999999</v>
      </c>
      <c r="L46" s="13">
        <v>10.089</v>
      </c>
      <c r="M46" s="13">
        <v>8.7260000000000009</v>
      </c>
      <c r="N46" s="13">
        <v>8.6769999999999996</v>
      </c>
      <c r="O46" s="13">
        <v>7.5</v>
      </c>
      <c r="P46" s="13">
        <v>6.7389999999999999</v>
      </c>
      <c r="Q46" s="14"/>
      <c r="R46" s="15" t="s">
        <v>3</v>
      </c>
    </row>
    <row r="47" spans="1:18">
      <c r="A47" s="13">
        <v>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0.48399999999999999</v>
      </c>
      <c r="I47" s="13">
        <v>4.75</v>
      </c>
      <c r="J47" s="13">
        <v>8.1969999999999992</v>
      </c>
      <c r="K47" s="13">
        <v>9.5570000000000004</v>
      </c>
      <c r="L47" s="13">
        <v>9.73</v>
      </c>
      <c r="M47" s="13">
        <v>9.6370000000000005</v>
      </c>
      <c r="N47" s="13">
        <v>8.24</v>
      </c>
      <c r="O47" s="13">
        <v>6.9790000000000001</v>
      </c>
      <c r="P47" s="13">
        <v>6.35</v>
      </c>
      <c r="Q47" s="14"/>
      <c r="R47" s="15" t="s">
        <v>4</v>
      </c>
    </row>
    <row r="48" spans="1:18">
      <c r="A48" s="13">
        <v>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5.1769999999999996</v>
      </c>
      <c r="I48" s="13">
        <v>4.7649999999999997</v>
      </c>
      <c r="J48" s="13">
        <v>9.0579999999999998</v>
      </c>
      <c r="K48" s="13">
        <v>9.2579999999999991</v>
      </c>
      <c r="L48" s="13">
        <v>9.3439999999999994</v>
      </c>
      <c r="M48" s="13">
        <v>9.3940000000000001</v>
      </c>
      <c r="N48" s="13">
        <v>7.8</v>
      </c>
      <c r="O48" s="13">
        <v>6.7169999999999996</v>
      </c>
      <c r="P48" s="13">
        <v>5.923</v>
      </c>
      <c r="Q48" s="14"/>
      <c r="R48" s="15" t="s">
        <v>5</v>
      </c>
    </row>
    <row r="49" spans="1:18">
      <c r="A49" s="13">
        <v>0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5.0222199999999999</v>
      </c>
      <c r="I49" s="13">
        <v>7.7264999999999997</v>
      </c>
      <c r="J49" s="13">
        <v>9.2445699999999995</v>
      </c>
      <c r="K49" s="13">
        <v>8.9629999999999992</v>
      </c>
      <c r="L49" s="13">
        <v>9.1387099999999997</v>
      </c>
      <c r="M49" s="13">
        <v>9.0860499999999984</v>
      </c>
      <c r="N49" s="13">
        <v>8.0050500000000007</v>
      </c>
      <c r="O49" s="13">
        <v>7.2440200000000008</v>
      </c>
      <c r="P49" s="13">
        <v>5.923</v>
      </c>
      <c r="Q49" s="14"/>
      <c r="R49" s="15" t="s">
        <v>6</v>
      </c>
    </row>
    <row r="50" spans="1:18">
      <c r="A50" s="18"/>
      <c r="B50" s="18"/>
      <c r="C50" s="18"/>
      <c r="D50" s="18"/>
      <c r="E50" s="18"/>
      <c r="F50" s="18">
        <v>0</v>
      </c>
      <c r="G50" s="18">
        <v>0</v>
      </c>
      <c r="H50" s="18">
        <v>7.6672971172363101E-3</v>
      </c>
      <c r="I50" s="18">
        <v>8.9320197863688375E-3</v>
      </c>
      <c r="J50" s="18">
        <v>7.8643569522796521E-3</v>
      </c>
      <c r="K50" s="18">
        <v>6.5461105308900749E-3</v>
      </c>
      <c r="L50" s="18">
        <v>6.0275947148604615E-3</v>
      </c>
      <c r="M50" s="18">
        <v>3.4520038023350486E-3</v>
      </c>
      <c r="N50" s="18">
        <v>3.5454509265443325E-3</v>
      </c>
      <c r="O50" s="18">
        <v>2.9945068271900882E-3</v>
      </c>
      <c r="P50" s="18">
        <v>3.1570424753600908E-3</v>
      </c>
      <c r="Q50" s="14"/>
      <c r="R50" s="19" t="s">
        <v>7</v>
      </c>
    </row>
    <row r="51" spans="1:18">
      <c r="A51" s="201" t="s">
        <v>16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17"/>
      <c r="O51" s="21"/>
      <c r="P51" s="21"/>
      <c r="Q51" s="14"/>
      <c r="R51" s="10"/>
    </row>
    <row r="52" spans="1:18">
      <c r="A52" s="13">
        <v>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384.81799999999998</v>
      </c>
      <c r="I52" s="13">
        <v>561.03</v>
      </c>
      <c r="J52" s="13">
        <v>807.55600000000004</v>
      </c>
      <c r="K52" s="13">
        <v>980.53899999999999</v>
      </c>
      <c r="L52" s="13">
        <v>1330.5740000000001</v>
      </c>
      <c r="M52" s="13">
        <v>2352.8989999999999</v>
      </c>
      <c r="N52" s="13">
        <v>2316.5500000000002</v>
      </c>
      <c r="O52" s="13">
        <v>2011.5550000000001</v>
      </c>
      <c r="P52" s="13">
        <v>1778.16</v>
      </c>
      <c r="Q52" s="14"/>
      <c r="R52" s="15" t="s">
        <v>3</v>
      </c>
    </row>
    <row r="53" spans="1:18">
      <c r="A53" s="13">
        <v>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336.09500000000003</v>
      </c>
      <c r="H53" s="13">
        <v>403.67899999999997</v>
      </c>
      <c r="I53" s="13">
        <v>603.755</v>
      </c>
      <c r="J53" s="13">
        <v>834.64099999999996</v>
      </c>
      <c r="K53" s="13">
        <v>1033.355</v>
      </c>
      <c r="L53" s="13">
        <v>1343.277</v>
      </c>
      <c r="M53" s="13">
        <v>2280.835</v>
      </c>
      <c r="N53" s="13">
        <v>2240.7570000000001</v>
      </c>
      <c r="O53" s="13">
        <v>1924.97</v>
      </c>
      <c r="P53" s="13">
        <v>1693.635</v>
      </c>
      <c r="Q53" s="14"/>
      <c r="R53" s="15" t="s">
        <v>4</v>
      </c>
    </row>
    <row r="54" spans="1:18">
      <c r="A54" s="13">
        <v>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354.67099999999999</v>
      </c>
      <c r="H54" s="13">
        <v>474.51299999999998</v>
      </c>
      <c r="I54" s="13">
        <v>700.66600000000005</v>
      </c>
      <c r="J54" s="13">
        <v>932.28899999999999</v>
      </c>
      <c r="K54" s="13">
        <v>1092.2339999999999</v>
      </c>
      <c r="L54" s="13">
        <v>1221.6199999999999</v>
      </c>
      <c r="M54" s="13">
        <v>2286.12</v>
      </c>
      <c r="N54" s="13">
        <v>2110.1170000000002</v>
      </c>
      <c r="O54" s="13">
        <v>2144.453</v>
      </c>
      <c r="P54" s="13">
        <v>1619.8409999999999</v>
      </c>
      <c r="Q54" s="14"/>
      <c r="R54" s="15" t="s">
        <v>5</v>
      </c>
    </row>
    <row r="55" spans="1:18">
      <c r="A55" s="13">
        <v>0</v>
      </c>
      <c r="B55" s="13">
        <v>0</v>
      </c>
      <c r="C55" s="13">
        <v>0</v>
      </c>
      <c r="D55" s="13">
        <v>0</v>
      </c>
      <c r="E55" s="13">
        <v>0</v>
      </c>
      <c r="F55" s="13">
        <v>313.19446000000005</v>
      </c>
      <c r="G55" s="13">
        <v>379.851</v>
      </c>
      <c r="H55" s="13">
        <v>541.39539000000002</v>
      </c>
      <c r="I55" s="13">
        <v>776.95879000000002</v>
      </c>
      <c r="J55" s="13">
        <v>984.27413999999999</v>
      </c>
      <c r="K55" s="13">
        <v>1193.53</v>
      </c>
      <c r="L55" s="13">
        <v>1227.05357</v>
      </c>
      <c r="M55" s="13">
        <v>2400.7238500000003</v>
      </c>
      <c r="N55" s="13">
        <v>2055.04286</v>
      </c>
      <c r="O55" s="13">
        <v>2147.3717200000001</v>
      </c>
      <c r="P55" s="13">
        <v>1619.8409999999999</v>
      </c>
      <c r="Q55" s="14"/>
      <c r="R55" s="15" t="s">
        <v>6</v>
      </c>
    </row>
    <row r="56" spans="1:18">
      <c r="A56" s="18"/>
      <c r="B56" s="18"/>
      <c r="C56" s="18"/>
      <c r="D56" s="18"/>
      <c r="E56" s="18"/>
      <c r="F56" s="18">
        <v>0.89657760085101956</v>
      </c>
      <c r="G56" s="18">
        <v>0.632183085464737</v>
      </c>
      <c r="H56" s="18">
        <v>0.82653474221201539</v>
      </c>
      <c r="I56" s="18">
        <v>0.89818304348323186</v>
      </c>
      <c r="J56" s="18">
        <v>0.83732214433533159</v>
      </c>
      <c r="K56" s="18">
        <v>0.87169243578413824</v>
      </c>
      <c r="L56" s="18">
        <v>0.80932446848435524</v>
      </c>
      <c r="M56" s="18">
        <v>0.91209137728236578</v>
      </c>
      <c r="N56" s="18">
        <v>0.91018214902784045</v>
      </c>
      <c r="O56" s="18">
        <v>0.88767276678624885</v>
      </c>
      <c r="P56" s="18">
        <v>0.86339808210868896</v>
      </c>
      <c r="Q56" s="14"/>
      <c r="R56" s="19" t="s">
        <v>7</v>
      </c>
    </row>
    <row r="57" spans="1:18">
      <c r="A57" s="185" t="s">
        <v>17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7"/>
      <c r="O57" s="22"/>
      <c r="P57" s="22"/>
      <c r="Q57" s="14"/>
      <c r="R57" s="10"/>
    </row>
    <row r="58" spans="1:18">
      <c r="A58" s="13" t="s">
        <v>10</v>
      </c>
      <c r="B58" s="13" t="s">
        <v>10</v>
      </c>
      <c r="C58" s="13" t="s">
        <v>10</v>
      </c>
      <c r="D58" s="13" t="s">
        <v>10</v>
      </c>
      <c r="E58" s="13" t="s">
        <v>10</v>
      </c>
      <c r="F58" s="13" t="s">
        <v>10</v>
      </c>
      <c r="G58" s="13" t="s">
        <v>10</v>
      </c>
      <c r="H58" s="13">
        <v>612.33399999999995</v>
      </c>
      <c r="I58" s="13">
        <v>693.26199999999994</v>
      </c>
      <c r="J58" s="13">
        <v>910.43299999999999</v>
      </c>
      <c r="K58" s="13">
        <v>1229.7190000000001</v>
      </c>
      <c r="L58" s="13">
        <v>1559.992</v>
      </c>
      <c r="M58" s="13">
        <v>2713.4209999999998</v>
      </c>
      <c r="N58" s="13">
        <v>2591.0210000000002</v>
      </c>
      <c r="O58" s="13">
        <v>2202.2089999999998</v>
      </c>
      <c r="P58" s="13">
        <v>2080.5309999999999</v>
      </c>
      <c r="Q58" s="14"/>
      <c r="R58" s="15" t="s">
        <v>3</v>
      </c>
    </row>
    <row r="59" spans="1:18">
      <c r="A59" s="13" t="s">
        <v>10</v>
      </c>
      <c r="B59" s="13" t="s">
        <v>10</v>
      </c>
      <c r="C59" s="13" t="s">
        <v>10</v>
      </c>
      <c r="D59" s="13" t="s">
        <v>10</v>
      </c>
      <c r="E59" s="13" t="s">
        <v>10</v>
      </c>
      <c r="F59" s="13" t="s">
        <v>10</v>
      </c>
      <c r="G59" s="13">
        <v>370.11099999999999</v>
      </c>
      <c r="H59" s="13">
        <v>613.72400000000005</v>
      </c>
      <c r="I59" s="13">
        <v>706.11400000000003</v>
      </c>
      <c r="J59" s="13">
        <v>984.69500000000005</v>
      </c>
      <c r="K59" s="13">
        <v>1205.8620000000001</v>
      </c>
      <c r="L59" s="13">
        <v>1586.9349999999999</v>
      </c>
      <c r="M59" s="13">
        <v>2648.0720000000001</v>
      </c>
      <c r="N59" s="13">
        <v>2448.9290000000001</v>
      </c>
      <c r="O59" s="13">
        <v>2131.1709999999998</v>
      </c>
      <c r="P59" s="13">
        <v>1979.914</v>
      </c>
      <c r="Q59" s="14"/>
      <c r="R59" s="15" t="s">
        <v>4</v>
      </c>
    </row>
    <row r="60" spans="1:18">
      <c r="A60" s="13" t="s">
        <v>10</v>
      </c>
      <c r="B60" s="13" t="s">
        <v>10</v>
      </c>
      <c r="C60" s="13" t="s">
        <v>10</v>
      </c>
      <c r="D60" s="13" t="s">
        <v>10</v>
      </c>
      <c r="E60" s="13" t="s">
        <v>10</v>
      </c>
      <c r="F60" s="13" t="s">
        <v>10</v>
      </c>
      <c r="G60" s="13">
        <v>397.93700000000001</v>
      </c>
      <c r="H60" s="13">
        <v>629.71400000000006</v>
      </c>
      <c r="I60" s="13">
        <v>810.40499999999997</v>
      </c>
      <c r="J60" s="13">
        <v>1137.463</v>
      </c>
      <c r="K60" s="13">
        <v>1244.905</v>
      </c>
      <c r="L60" s="13">
        <v>1622.222</v>
      </c>
      <c r="M60" s="13">
        <v>2493.143</v>
      </c>
      <c r="N60" s="13">
        <v>2314.6370000000002</v>
      </c>
      <c r="O60" s="13">
        <v>2375.172</v>
      </c>
      <c r="P60" s="13">
        <v>1876.123</v>
      </c>
      <c r="Q60" s="14"/>
      <c r="R60" s="15" t="s">
        <v>5</v>
      </c>
    </row>
    <row r="61" spans="1:18">
      <c r="A61" s="13" t="s">
        <v>10</v>
      </c>
      <c r="B61" s="13" t="s">
        <v>10</v>
      </c>
      <c r="C61" s="13" t="s">
        <v>10</v>
      </c>
      <c r="D61" s="13" t="s">
        <v>10</v>
      </c>
      <c r="E61" s="13" t="s">
        <v>10</v>
      </c>
      <c r="F61" s="13">
        <v>349.32220000000001</v>
      </c>
      <c r="G61" s="13">
        <v>600.85599999999999</v>
      </c>
      <c r="H61" s="13">
        <v>655.01831000000004</v>
      </c>
      <c r="I61" s="13">
        <v>865.03390999999999</v>
      </c>
      <c r="J61" s="13">
        <v>1175.50234</v>
      </c>
      <c r="K61" s="13">
        <v>1369.21</v>
      </c>
      <c r="L61" s="13">
        <v>1516.1453999999999</v>
      </c>
      <c r="M61" s="13">
        <v>2632.1089200000001</v>
      </c>
      <c r="N61" s="13">
        <v>2257.8369199999997</v>
      </c>
      <c r="O61" s="13">
        <v>2419.1028500000002</v>
      </c>
      <c r="P61" s="13">
        <v>1876.123</v>
      </c>
      <c r="Q61" s="14"/>
      <c r="R61" s="15" t="s">
        <v>6</v>
      </c>
    </row>
    <row r="62" spans="1:18">
      <c r="A62" s="193" t="s">
        <v>18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7"/>
      <c r="O62" s="23"/>
      <c r="P62" s="23"/>
      <c r="Q62" s="14"/>
      <c r="R62" s="10"/>
    </row>
    <row r="63" spans="1:18">
      <c r="A63" s="173" t="s">
        <v>19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98"/>
      <c r="O63" s="24"/>
      <c r="P63" s="24"/>
      <c r="Q63" s="14"/>
      <c r="R63" s="10"/>
    </row>
    <row r="64" spans="1:18">
      <c r="A64" s="13" t="s">
        <v>10</v>
      </c>
      <c r="B64" s="13" t="s">
        <v>10</v>
      </c>
      <c r="C64" s="13" t="s">
        <v>10</v>
      </c>
      <c r="D64" s="13" t="s">
        <v>10</v>
      </c>
      <c r="E64" s="13" t="s">
        <v>10</v>
      </c>
      <c r="F64" s="13" t="s">
        <v>10</v>
      </c>
      <c r="G64" s="13" t="s">
        <v>10</v>
      </c>
      <c r="H64" s="13">
        <v>32.390999999999998</v>
      </c>
      <c r="I64" s="13">
        <v>37.863</v>
      </c>
      <c r="J64" s="13">
        <v>55.262999999999998</v>
      </c>
      <c r="K64" s="13">
        <v>75.323999999999998</v>
      </c>
      <c r="L64" s="13">
        <v>154.42099999999999</v>
      </c>
      <c r="M64" s="13">
        <v>48.887</v>
      </c>
      <c r="N64" s="13">
        <v>40.984999999999999</v>
      </c>
      <c r="O64" s="13">
        <v>57.103999999999999</v>
      </c>
      <c r="P64" s="13">
        <v>98.531000000000006</v>
      </c>
      <c r="Q64" s="14"/>
      <c r="R64" s="15" t="s">
        <v>3</v>
      </c>
    </row>
    <row r="65" spans="1:19">
      <c r="A65" s="13" t="s">
        <v>10</v>
      </c>
      <c r="B65" s="13" t="s">
        <v>10</v>
      </c>
      <c r="C65" s="13" t="s">
        <v>10</v>
      </c>
      <c r="D65" s="13" t="s">
        <v>10</v>
      </c>
      <c r="E65" s="13" t="s">
        <v>10</v>
      </c>
      <c r="F65" s="13" t="s">
        <v>10</v>
      </c>
      <c r="G65" s="13">
        <v>35.893999999999998</v>
      </c>
      <c r="H65" s="13">
        <v>31.994</v>
      </c>
      <c r="I65" s="13">
        <v>33.33</v>
      </c>
      <c r="J65" s="13">
        <v>62.442</v>
      </c>
      <c r="K65" s="13">
        <v>78.653000000000006</v>
      </c>
      <c r="L65" s="13">
        <v>120.935</v>
      </c>
      <c r="M65" s="13">
        <v>56.16</v>
      </c>
      <c r="N65" s="13">
        <v>37.003</v>
      </c>
      <c r="O65" s="13">
        <v>51.029000000000003</v>
      </c>
      <c r="P65" s="13">
        <v>97.272999999999996</v>
      </c>
      <c r="Q65" s="14"/>
      <c r="R65" s="15" t="s">
        <v>4</v>
      </c>
    </row>
    <row r="66" spans="1:19">
      <c r="A66" s="13" t="s">
        <v>10</v>
      </c>
      <c r="B66" s="13" t="s">
        <v>10</v>
      </c>
      <c r="C66" s="13" t="s">
        <v>10</v>
      </c>
      <c r="D66" s="13" t="s">
        <v>10</v>
      </c>
      <c r="E66" s="13" t="s">
        <v>10</v>
      </c>
      <c r="F66" s="13" t="s">
        <v>10</v>
      </c>
      <c r="G66" s="13">
        <v>35.173000000000002</v>
      </c>
      <c r="H66" s="13">
        <v>37.100999999999999</v>
      </c>
      <c r="I66" s="13">
        <v>43.926000000000002</v>
      </c>
      <c r="J66" s="13">
        <v>62.401000000000003</v>
      </c>
      <c r="K66" s="13">
        <v>91.882999999999996</v>
      </c>
      <c r="L66" s="13">
        <v>112.33799999999999</v>
      </c>
      <c r="M66" s="13">
        <v>53.634999999999998</v>
      </c>
      <c r="N66" s="13">
        <v>37.243000000000002</v>
      </c>
      <c r="O66" s="13">
        <v>77.963999999999999</v>
      </c>
      <c r="P66" s="13">
        <v>102.259</v>
      </c>
      <c r="Q66" s="14"/>
      <c r="R66" s="15" t="s">
        <v>5</v>
      </c>
    </row>
    <row r="67" spans="1:19">
      <c r="A67" s="13" t="s">
        <v>10</v>
      </c>
      <c r="B67" s="13" t="s">
        <v>10</v>
      </c>
      <c r="C67" s="13" t="s">
        <v>10</v>
      </c>
      <c r="D67" s="13" t="s">
        <v>10</v>
      </c>
      <c r="E67" s="13" t="s">
        <v>10</v>
      </c>
      <c r="F67" s="13">
        <v>35.963120000000004</v>
      </c>
      <c r="G67" s="13">
        <v>40.973999999999997</v>
      </c>
      <c r="H67" s="13">
        <v>43.323839999999997</v>
      </c>
      <c r="I67" s="13">
        <v>70.383030000000005</v>
      </c>
      <c r="J67" s="13">
        <v>85.88185</v>
      </c>
      <c r="K67" s="13">
        <v>87.801000000000002</v>
      </c>
      <c r="L67" s="13">
        <v>96.717529999999996</v>
      </c>
      <c r="M67" s="13">
        <v>44.661830000000002</v>
      </c>
      <c r="N67" s="13">
        <v>37.039149999999999</v>
      </c>
      <c r="O67" s="13">
        <v>94.139859999999999</v>
      </c>
      <c r="P67" s="13">
        <v>102.259</v>
      </c>
      <c r="Q67" s="14"/>
      <c r="R67" s="15" t="s">
        <v>6</v>
      </c>
    </row>
    <row r="68" spans="1:19">
      <c r="A68" s="18"/>
      <c r="B68" s="18"/>
      <c r="C68" s="18"/>
      <c r="D68" s="18"/>
      <c r="E68" s="18"/>
      <c r="F68" s="18">
        <v>0.10295114367194527</v>
      </c>
      <c r="G68" s="18">
        <v>6.8192711731263386E-2</v>
      </c>
      <c r="H68" s="18">
        <v>6.6141418245239572E-2</v>
      </c>
      <c r="I68" s="18">
        <v>8.1364475064335917E-2</v>
      </c>
      <c r="J68" s="18">
        <v>7.3059701437940147E-2</v>
      </c>
      <c r="K68" s="18">
        <v>6.4125298529809166E-2</v>
      </c>
      <c r="L68" s="18">
        <v>6.3791724725082433E-2</v>
      </c>
      <c r="M68" s="18">
        <v>1.6968078205517424E-2</v>
      </c>
      <c r="N68" s="18">
        <v>1.6404705615319641E-2</v>
      </c>
      <c r="O68" s="18">
        <v>3.8915195358477622E-2</v>
      </c>
      <c r="P68" s="18">
        <v>5.4505488179612954E-2</v>
      </c>
      <c r="Q68" s="14"/>
      <c r="R68" s="19" t="s">
        <v>7</v>
      </c>
    </row>
    <row r="69" spans="1:19">
      <c r="A69" s="173" t="s">
        <v>20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98"/>
      <c r="O69" s="24"/>
      <c r="P69" s="24"/>
      <c r="Q69" s="14"/>
      <c r="R69" s="10"/>
    </row>
    <row r="70" spans="1:19">
      <c r="A70" s="13">
        <v>0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73.989999999999995</v>
      </c>
      <c r="I70" s="13">
        <v>108.027</v>
      </c>
      <c r="J70" s="13">
        <v>166.13900000000001</v>
      </c>
      <c r="K70" s="13">
        <v>257.57100000000003</v>
      </c>
      <c r="L70" s="13">
        <v>413.27699999999999</v>
      </c>
      <c r="M70" s="13">
        <v>288.67</v>
      </c>
      <c r="N70" s="13">
        <v>567.43499999999995</v>
      </c>
      <c r="O70" s="13">
        <v>330.86500000000001</v>
      </c>
      <c r="P70" s="13">
        <v>442.30399999999997</v>
      </c>
      <c r="Q70" s="14"/>
      <c r="R70" s="15" t="s">
        <v>3</v>
      </c>
    </row>
    <row r="71" spans="1:19">
      <c r="A71" s="13">
        <v>0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109.58799999999999</v>
      </c>
      <c r="H71" s="13">
        <v>62.316000000000003</v>
      </c>
      <c r="I71" s="13">
        <v>71.12</v>
      </c>
      <c r="J71" s="13">
        <v>150.398</v>
      </c>
      <c r="K71" s="13">
        <v>201.66900000000001</v>
      </c>
      <c r="L71" s="13">
        <v>302.41300000000001</v>
      </c>
      <c r="M71" s="13">
        <v>353.846</v>
      </c>
      <c r="N71" s="13">
        <v>306.14</v>
      </c>
      <c r="O71" s="13">
        <v>340.755</v>
      </c>
      <c r="P71" s="13">
        <v>388.964</v>
      </c>
      <c r="Q71" s="14"/>
      <c r="R71" s="15" t="s">
        <v>4</v>
      </c>
    </row>
    <row r="72" spans="1:19">
      <c r="A72" s="13">
        <v>0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124.46599999999999</v>
      </c>
      <c r="H72" s="13">
        <v>63.536999999999999</v>
      </c>
      <c r="I72" s="13">
        <v>112.42400000000001</v>
      </c>
      <c r="J72" s="13">
        <v>166.745</v>
      </c>
      <c r="K72" s="13">
        <v>204.73599999999999</v>
      </c>
      <c r="L72" s="13">
        <v>296.76</v>
      </c>
      <c r="M72" s="13">
        <v>322.95299999999997</v>
      </c>
      <c r="N72" s="13">
        <v>340.26299999999998</v>
      </c>
      <c r="O72" s="13">
        <v>435.36700000000002</v>
      </c>
      <c r="P72" s="13">
        <v>357.90600000000001</v>
      </c>
      <c r="Q72" s="14"/>
      <c r="R72" s="15" t="s">
        <v>5</v>
      </c>
    </row>
    <row r="73" spans="1:19">
      <c r="A73" s="13">
        <v>0</v>
      </c>
      <c r="B73" s="13">
        <v>0</v>
      </c>
      <c r="C73" s="13">
        <v>0</v>
      </c>
      <c r="D73" s="13">
        <v>0</v>
      </c>
      <c r="E73" s="13">
        <v>0</v>
      </c>
      <c r="F73" s="13">
        <v>74.933399999999992</v>
      </c>
      <c r="G73" s="13">
        <v>56.383000000000003</v>
      </c>
      <c r="H73" s="13">
        <v>75.414100000000005</v>
      </c>
      <c r="I73" s="13">
        <v>120.41257</v>
      </c>
      <c r="J73" s="13">
        <v>206.51323000000002</v>
      </c>
      <c r="K73" s="13">
        <v>224.05600000000001</v>
      </c>
      <c r="L73" s="13">
        <v>245.06768</v>
      </c>
      <c r="M73" s="13">
        <v>361.15519</v>
      </c>
      <c r="N73" s="13">
        <v>374.24071999999995</v>
      </c>
      <c r="O73" s="13">
        <v>510.12880999999999</v>
      </c>
      <c r="P73" s="13">
        <v>357.90600000000001</v>
      </c>
      <c r="Q73" s="14"/>
      <c r="R73" s="15" t="s">
        <v>6</v>
      </c>
    </row>
    <row r="74" spans="1:19">
      <c r="A74" s="18"/>
      <c r="B74" s="18"/>
      <c r="C74" s="18"/>
      <c r="D74" s="18"/>
      <c r="E74" s="18"/>
      <c r="F74" s="18">
        <v>0.21451084414331523</v>
      </c>
      <c r="G74" s="18">
        <v>9.3837791417577601E-2</v>
      </c>
      <c r="H74" s="18">
        <v>0.11513281208887123</v>
      </c>
      <c r="I74" s="18">
        <v>0.13919982628195465</v>
      </c>
      <c r="J74" s="18">
        <v>0.17568083275784888</v>
      </c>
      <c r="K74" s="18">
        <v>0.16363888665726953</v>
      </c>
      <c r="L74" s="18">
        <v>0.16163863967136663</v>
      </c>
      <c r="M74" s="18">
        <v>0.13721133926327031</v>
      </c>
      <c r="N74" s="18">
        <v>0.16575188255846218</v>
      </c>
      <c r="O74" s="18">
        <v>0.21087520524396056</v>
      </c>
      <c r="P74" s="18">
        <v>0.19076894212159864</v>
      </c>
      <c r="Q74" s="14"/>
      <c r="R74" s="19" t="s">
        <v>7</v>
      </c>
    </row>
    <row r="75" spans="1:19">
      <c r="A75" s="173" t="s">
        <v>21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98"/>
      <c r="O75" s="24"/>
      <c r="P75" s="24"/>
      <c r="Q75" s="14"/>
      <c r="R75" s="10"/>
    </row>
    <row r="76" spans="1:19">
      <c r="A76" s="13">
        <v>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8.0039999999999996</v>
      </c>
      <c r="I76" s="13">
        <v>0</v>
      </c>
      <c r="J76" s="13">
        <v>39.695999999999998</v>
      </c>
      <c r="K76" s="13">
        <v>78.343999999999994</v>
      </c>
      <c r="L76" s="13">
        <v>90.697000000000003</v>
      </c>
      <c r="M76" s="13">
        <v>26.535</v>
      </c>
      <c r="N76" s="13">
        <v>306.54000000000002</v>
      </c>
      <c r="O76" s="13">
        <v>46.905999999999999</v>
      </c>
      <c r="P76" s="13">
        <v>129.017</v>
      </c>
      <c r="Q76" s="14"/>
      <c r="R76" s="15" t="s">
        <v>3</v>
      </c>
    </row>
    <row r="77" spans="1:19">
      <c r="A77" s="13">
        <v>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30.913</v>
      </c>
      <c r="H77" s="13">
        <v>8.0039999999999996</v>
      </c>
      <c r="I77" s="13">
        <v>2</v>
      </c>
      <c r="J77" s="13">
        <v>47.360999999999997</v>
      </c>
      <c r="K77" s="13">
        <v>72.841999999999999</v>
      </c>
      <c r="L77" s="13">
        <v>111.944</v>
      </c>
      <c r="M77" s="13">
        <v>105.881</v>
      </c>
      <c r="N77" s="13">
        <v>48.838000000000001</v>
      </c>
      <c r="O77" s="13">
        <v>72.963999999999999</v>
      </c>
      <c r="P77" s="13">
        <v>76.676000000000002</v>
      </c>
      <c r="Q77" s="14"/>
      <c r="R77" s="15" t="s">
        <v>4</v>
      </c>
    </row>
    <row r="78" spans="1:19">
      <c r="A78" s="13">
        <v>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48.241</v>
      </c>
      <c r="H78" s="13">
        <v>0</v>
      </c>
      <c r="I78" s="13">
        <v>12</v>
      </c>
      <c r="J78" s="13">
        <v>64.811999999999998</v>
      </c>
      <c r="K78" s="13">
        <v>72.132000000000005</v>
      </c>
      <c r="L78" s="13">
        <v>116.19799999999999</v>
      </c>
      <c r="M78" s="13">
        <v>77.754999999999995</v>
      </c>
      <c r="N78" s="13">
        <v>85.156000000000006</v>
      </c>
      <c r="O78" s="13">
        <v>121.441</v>
      </c>
      <c r="P78" s="13">
        <v>43.494</v>
      </c>
      <c r="Q78" s="14"/>
      <c r="R78" s="15" t="s">
        <v>5</v>
      </c>
    </row>
    <row r="79" spans="1:19">
      <c r="A79" s="13">
        <v>0</v>
      </c>
      <c r="B79" s="13">
        <v>0</v>
      </c>
      <c r="C79" s="13">
        <v>0</v>
      </c>
      <c r="D79" s="13">
        <v>0</v>
      </c>
      <c r="E79" s="13">
        <v>0</v>
      </c>
      <c r="F79" s="13">
        <v>29.2</v>
      </c>
      <c r="G79" s="13">
        <v>12.24</v>
      </c>
      <c r="H79" s="13">
        <v>0</v>
      </c>
      <c r="I79" s="13">
        <v>20</v>
      </c>
      <c r="J79" s="13">
        <v>76.814739999999986</v>
      </c>
      <c r="K79" s="13">
        <v>85.581999999999994</v>
      </c>
      <c r="L79" s="13">
        <v>84.846959999999996</v>
      </c>
      <c r="M79" s="13">
        <v>103.35414999999999</v>
      </c>
      <c r="N79" s="13">
        <v>114.46899999999999</v>
      </c>
      <c r="O79" s="13">
        <v>169.91800000000001</v>
      </c>
      <c r="P79" s="13">
        <v>43.494</v>
      </c>
      <c r="Q79" s="14"/>
      <c r="R79" s="15" t="s">
        <v>6</v>
      </c>
      <c r="S79" s="12"/>
    </row>
    <row r="80" spans="1:19">
      <c r="A80" s="18"/>
      <c r="B80" s="18"/>
      <c r="C80" s="18"/>
      <c r="D80" s="18"/>
      <c r="E80" s="18"/>
      <c r="F80" s="18">
        <v>8.3590450306336092E-2</v>
      </c>
      <c r="G80" s="18">
        <v>2.0370937462553425E-2</v>
      </c>
      <c r="H80" s="18">
        <v>0</v>
      </c>
      <c r="I80" s="18">
        <v>2.3120480906927685E-2</v>
      </c>
      <c r="J80" s="18">
        <v>6.5346309731718594E-2</v>
      </c>
      <c r="K80" s="18">
        <v>6.2504655969500653E-2</v>
      </c>
      <c r="L80" s="18">
        <v>5.5962284356104633E-2</v>
      </c>
      <c r="M80" s="18">
        <v>3.9266669101216366E-2</v>
      </c>
      <c r="N80" s="18">
        <v>5.0698524320348173E-2</v>
      </c>
      <c r="O80" s="18">
        <v>7.0240089213238696E-2</v>
      </c>
      <c r="P80" s="18">
        <v>2.3182914979454971E-2</v>
      </c>
      <c r="Q80" s="14"/>
      <c r="R80" s="19" t="s">
        <v>7</v>
      </c>
    </row>
    <row r="81" spans="1:18">
      <c r="A81" s="173" t="s">
        <v>22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98"/>
      <c r="O81" s="24"/>
      <c r="P81" s="24"/>
      <c r="Q81" s="14"/>
      <c r="R81" s="10"/>
    </row>
    <row r="82" spans="1:18">
      <c r="A82" s="13">
        <v>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27.994</v>
      </c>
      <c r="I82" s="13">
        <v>0</v>
      </c>
      <c r="J82" s="13">
        <v>62.5</v>
      </c>
      <c r="K82" s="13">
        <v>168.85</v>
      </c>
      <c r="L82" s="13">
        <v>149.93</v>
      </c>
      <c r="M82" s="13">
        <v>234.297</v>
      </c>
      <c r="N82" s="13">
        <v>166.61699999999999</v>
      </c>
      <c r="O82" s="13">
        <v>509.72899999999998</v>
      </c>
      <c r="P82" s="13">
        <v>428.00799999999998</v>
      </c>
      <c r="Q82" s="14"/>
      <c r="R82" s="15" t="s">
        <v>3</v>
      </c>
    </row>
    <row r="83" spans="1:18">
      <c r="A83" s="13">
        <v>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73.022000000000006</v>
      </c>
      <c r="H83" s="13">
        <v>16.254999999999999</v>
      </c>
      <c r="I83" s="13">
        <v>18</v>
      </c>
      <c r="J83" s="13">
        <v>112.9</v>
      </c>
      <c r="K83" s="13">
        <v>151.30000000000001</v>
      </c>
      <c r="L83" s="13">
        <v>225.39699999999999</v>
      </c>
      <c r="M83" s="13">
        <v>253.73699999999999</v>
      </c>
      <c r="N83" s="13">
        <v>421.649</v>
      </c>
      <c r="O83" s="13">
        <v>523.67100000000005</v>
      </c>
      <c r="P83" s="13">
        <v>377.839</v>
      </c>
      <c r="Q83" s="14"/>
      <c r="R83" s="15" t="s">
        <v>4</v>
      </c>
    </row>
    <row r="84" spans="1:18">
      <c r="A84" s="13">
        <v>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75.921000000000006</v>
      </c>
      <c r="H84" s="13">
        <v>0</v>
      </c>
      <c r="I84" s="13">
        <v>68</v>
      </c>
      <c r="J84" s="13">
        <v>232.6</v>
      </c>
      <c r="K84" s="13">
        <v>133.75</v>
      </c>
      <c r="L84" s="13">
        <v>198.05699999999999</v>
      </c>
      <c r="M84" s="13">
        <v>228.17699999999999</v>
      </c>
      <c r="N84" s="13">
        <v>416.47899999999998</v>
      </c>
      <c r="O84" s="13">
        <v>475.19400000000002</v>
      </c>
      <c r="P84" s="13">
        <v>281.26299999999998</v>
      </c>
      <c r="Q84" s="14"/>
      <c r="R84" s="15" t="s">
        <v>5</v>
      </c>
    </row>
    <row r="85" spans="1:18">
      <c r="A85" s="13">
        <v>0</v>
      </c>
      <c r="B85" s="13">
        <v>0</v>
      </c>
      <c r="C85" s="13">
        <v>0</v>
      </c>
      <c r="D85" s="13">
        <v>0</v>
      </c>
      <c r="E85" s="13">
        <v>0</v>
      </c>
      <c r="F85" s="13">
        <v>53.1</v>
      </c>
      <c r="G85" s="13">
        <v>44.808999999999997</v>
      </c>
      <c r="H85" s="13">
        <v>0</v>
      </c>
      <c r="I85" s="13">
        <v>80</v>
      </c>
      <c r="J85" s="13">
        <v>185.05</v>
      </c>
      <c r="K85" s="13">
        <v>125.99</v>
      </c>
      <c r="L85" s="13">
        <v>80.166669999999996</v>
      </c>
      <c r="M85" s="13">
        <v>287.81252000000001</v>
      </c>
      <c r="N85" s="13">
        <v>407.16629999999998</v>
      </c>
      <c r="O85" s="13">
        <v>441.71729999999997</v>
      </c>
      <c r="P85" s="13">
        <v>281.26299999999998</v>
      </c>
      <c r="Q85" s="14"/>
      <c r="R85" s="15" t="s">
        <v>6</v>
      </c>
    </row>
    <row r="86" spans="1:18">
      <c r="A86" s="18"/>
      <c r="B86" s="18"/>
      <c r="C86" s="18"/>
      <c r="D86" s="18"/>
      <c r="E86" s="18"/>
      <c r="F86" s="18">
        <v>8.3590450306336092E-2</v>
      </c>
      <c r="G86" s="18">
        <v>2.0370937462553425E-2</v>
      </c>
      <c r="H86" s="18">
        <v>0</v>
      </c>
      <c r="I86" s="18">
        <v>2.3120480906927685E-2</v>
      </c>
      <c r="J86" s="18">
        <v>6.5346309731718594E-2</v>
      </c>
      <c r="K86" s="18">
        <v>6.2504655969500653E-2</v>
      </c>
      <c r="L86" s="18">
        <v>5.5962284356104633E-2</v>
      </c>
      <c r="M86" s="18">
        <v>0.10934673630451433</v>
      </c>
      <c r="N86" s="18">
        <v>0.18033468068189798</v>
      </c>
      <c r="O86" s="18">
        <v>0.18259550229540672</v>
      </c>
      <c r="P86" s="18">
        <v>0.14991714295917696</v>
      </c>
      <c r="Q86" s="14"/>
      <c r="R86" s="19" t="s">
        <v>7</v>
      </c>
    </row>
    <row r="87" spans="1:18">
      <c r="A87" s="173" t="s">
        <v>23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98"/>
      <c r="O87" s="24"/>
      <c r="P87" s="24"/>
      <c r="Q87" s="14"/>
      <c r="R87" s="10"/>
    </row>
    <row r="88" spans="1:18">
      <c r="A88" s="13" t="s">
        <v>10</v>
      </c>
      <c r="B88" s="13" t="s">
        <v>10</v>
      </c>
      <c r="C88" s="13" t="s">
        <v>10</v>
      </c>
      <c r="D88" s="13" t="s">
        <v>10</v>
      </c>
      <c r="E88" s="13" t="s">
        <v>10</v>
      </c>
      <c r="F88" s="13" t="s">
        <v>10</v>
      </c>
      <c r="G88" s="13" t="s">
        <v>10</v>
      </c>
      <c r="H88" s="13">
        <v>35.997999999999998</v>
      </c>
      <c r="I88" s="13">
        <v>0</v>
      </c>
      <c r="J88" s="13">
        <v>102.196</v>
      </c>
      <c r="K88" s="13">
        <v>247.19399999999999</v>
      </c>
      <c r="L88" s="13">
        <v>240.62700000000001</v>
      </c>
      <c r="M88" s="13">
        <v>260.83199999999999</v>
      </c>
      <c r="N88" s="13">
        <v>473.15699999999998</v>
      </c>
      <c r="O88" s="13">
        <v>556.63499999999999</v>
      </c>
      <c r="P88" s="13">
        <v>557.02499999999998</v>
      </c>
      <c r="Q88" s="14"/>
      <c r="R88" s="15" t="s">
        <v>3</v>
      </c>
    </row>
    <row r="89" spans="1:18">
      <c r="A89" s="13" t="s">
        <v>10</v>
      </c>
      <c r="B89" s="13" t="s">
        <v>10</v>
      </c>
      <c r="C89" s="13" t="s">
        <v>10</v>
      </c>
      <c r="D89" s="13" t="s">
        <v>10</v>
      </c>
      <c r="E89" s="13" t="s">
        <v>10</v>
      </c>
      <c r="F89" s="13" t="s">
        <v>10</v>
      </c>
      <c r="G89" s="13">
        <v>103.935</v>
      </c>
      <c r="H89" s="13">
        <v>24.259</v>
      </c>
      <c r="I89" s="13">
        <v>20</v>
      </c>
      <c r="J89" s="13">
        <v>160.261</v>
      </c>
      <c r="K89" s="13">
        <v>224.142</v>
      </c>
      <c r="L89" s="13">
        <v>337.34100000000001</v>
      </c>
      <c r="M89" s="13">
        <v>359.61799999999999</v>
      </c>
      <c r="N89" s="13">
        <v>470.48700000000002</v>
      </c>
      <c r="O89" s="13">
        <v>596.63499999999999</v>
      </c>
      <c r="P89" s="13">
        <v>454.51499999999999</v>
      </c>
      <c r="Q89" s="14"/>
      <c r="R89" s="15" t="s">
        <v>4</v>
      </c>
    </row>
    <row r="90" spans="1:18">
      <c r="A90" s="13" t="s">
        <v>10</v>
      </c>
      <c r="B90" s="13" t="s">
        <v>10</v>
      </c>
      <c r="C90" s="13" t="s">
        <v>10</v>
      </c>
      <c r="D90" s="13" t="s">
        <v>10</v>
      </c>
      <c r="E90" s="13" t="s">
        <v>10</v>
      </c>
      <c r="F90" s="13" t="s">
        <v>10</v>
      </c>
      <c r="G90" s="13">
        <v>124.16200000000001</v>
      </c>
      <c r="H90" s="13">
        <v>0</v>
      </c>
      <c r="I90" s="13">
        <v>80</v>
      </c>
      <c r="J90" s="13">
        <v>297.41199999999998</v>
      </c>
      <c r="K90" s="13">
        <v>205.88200000000001</v>
      </c>
      <c r="L90" s="13">
        <v>314.255</v>
      </c>
      <c r="M90" s="13">
        <v>305.93200000000002</v>
      </c>
      <c r="N90" s="13">
        <v>501.63499999999999</v>
      </c>
      <c r="O90" s="13">
        <v>596.63499999999999</v>
      </c>
      <c r="P90" s="13">
        <v>324.75700000000001</v>
      </c>
      <c r="Q90" s="14"/>
      <c r="R90" s="15" t="s">
        <v>5</v>
      </c>
    </row>
    <row r="91" spans="1:18">
      <c r="A91" s="13" t="s">
        <v>10</v>
      </c>
      <c r="B91" s="13" t="s">
        <v>10</v>
      </c>
      <c r="C91" s="13" t="s">
        <v>10</v>
      </c>
      <c r="D91" s="13" t="s">
        <v>10</v>
      </c>
      <c r="E91" s="13" t="s">
        <v>10</v>
      </c>
      <c r="F91" s="13">
        <v>82.3</v>
      </c>
      <c r="G91" s="13">
        <v>57.048999999999999</v>
      </c>
      <c r="H91" s="13">
        <v>0</v>
      </c>
      <c r="I91" s="13">
        <v>100</v>
      </c>
      <c r="J91" s="13">
        <v>261.86473999999998</v>
      </c>
      <c r="K91" s="13">
        <v>211.572</v>
      </c>
      <c r="L91" s="13">
        <v>165.01363000000001</v>
      </c>
      <c r="M91" s="13">
        <v>391.16667000000007</v>
      </c>
      <c r="N91" s="13">
        <v>521.63530000000003</v>
      </c>
      <c r="O91" s="13">
        <v>611.63530000000003</v>
      </c>
      <c r="P91" s="13">
        <v>324.75700000000001</v>
      </c>
      <c r="Q91" s="14"/>
      <c r="R91" s="15" t="s">
        <v>6</v>
      </c>
    </row>
    <row r="92" spans="1:18">
      <c r="A92" s="18" t="e">
        <v>#VALUE!</v>
      </c>
      <c r="B92" s="18" t="e">
        <v>#VALUE!</v>
      </c>
      <c r="C92" s="18" t="e">
        <v>#VALUE!</v>
      </c>
      <c r="D92" s="18" t="e">
        <v>#VALUE!</v>
      </c>
      <c r="E92" s="18" t="e">
        <v>#VALUE!</v>
      </c>
      <c r="F92" s="18">
        <v>0.23559911165107741</v>
      </c>
      <c r="G92" s="18">
        <v>9.4946210073628287E-2</v>
      </c>
      <c r="H92" s="18">
        <v>0</v>
      </c>
      <c r="I92" s="18">
        <v>0.11560240453463842</v>
      </c>
      <c r="J92" s="18">
        <v>0.22276836981881293</v>
      </c>
      <c r="K92" s="18">
        <v>0.15452122026570067</v>
      </c>
      <c r="L92" s="18">
        <v>0.10883760225107698</v>
      </c>
      <c r="M92" s="18">
        <v>0.14861340540573073</v>
      </c>
      <c r="N92" s="18">
        <v>0.23103320500224617</v>
      </c>
      <c r="O92" s="18">
        <v>0.25283559150864543</v>
      </c>
      <c r="P92" s="18">
        <v>0.17310005793863195</v>
      </c>
      <c r="Q92" s="14"/>
      <c r="R92" s="25" t="s">
        <v>24</v>
      </c>
    </row>
    <row r="93" spans="1:18">
      <c r="A93" s="173" t="s">
        <v>25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98"/>
      <c r="O93" s="24"/>
      <c r="P93" s="24"/>
      <c r="Q93" s="14"/>
      <c r="R93" s="10"/>
    </row>
    <row r="94" spans="1:18">
      <c r="A94" s="13">
        <v>0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45.962000000000003</v>
      </c>
      <c r="I94" s="13">
        <v>23.584</v>
      </c>
      <c r="J94" s="13">
        <v>88.768000000000001</v>
      </c>
      <c r="K94" s="13">
        <v>201.09200000000001</v>
      </c>
      <c r="L94" s="13">
        <v>198.613</v>
      </c>
      <c r="M94" s="13">
        <v>1289.0029999999999</v>
      </c>
      <c r="N94" s="13">
        <v>1194.3779999999999</v>
      </c>
      <c r="O94" s="13">
        <v>1310.288</v>
      </c>
      <c r="P94" s="13">
        <v>1018.765</v>
      </c>
      <c r="Q94" s="14"/>
      <c r="R94" s="15" t="s">
        <v>3</v>
      </c>
    </row>
    <row r="95" spans="1:18">
      <c r="A95" s="13">
        <v>0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89.05</v>
      </c>
      <c r="H95" s="13">
        <v>35.433999999999997</v>
      </c>
      <c r="I95" s="13">
        <v>42.68</v>
      </c>
      <c r="J95" s="13">
        <v>138.43899999999999</v>
      </c>
      <c r="K95" s="13">
        <v>184.75700000000001</v>
      </c>
      <c r="L95" s="13">
        <v>289.07400000000001</v>
      </c>
      <c r="M95" s="13">
        <v>1256.2</v>
      </c>
      <c r="N95" s="13">
        <v>1400.4359999999999</v>
      </c>
      <c r="O95" s="13">
        <v>1258.625</v>
      </c>
      <c r="P95" s="13">
        <v>911.37199999999996</v>
      </c>
      <c r="Q95" s="14"/>
      <c r="R95" s="15" t="s">
        <v>4</v>
      </c>
    </row>
    <row r="96" spans="1:18">
      <c r="A96" s="13">
        <v>0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92.54</v>
      </c>
      <c r="H96" s="13">
        <v>21.765999999999998</v>
      </c>
      <c r="I96" s="13">
        <v>93.777000000000001</v>
      </c>
      <c r="J96" s="13">
        <v>259.274</v>
      </c>
      <c r="K96" s="13">
        <v>168.77600000000001</v>
      </c>
      <c r="L96" s="13">
        <v>259.625</v>
      </c>
      <c r="M96" s="13">
        <v>1187.114</v>
      </c>
      <c r="N96" s="13">
        <v>1309.875</v>
      </c>
      <c r="O96" s="13">
        <v>1422.998</v>
      </c>
      <c r="P96" s="13">
        <v>757.14</v>
      </c>
      <c r="Q96" s="14"/>
      <c r="R96" s="15" t="s">
        <v>5</v>
      </c>
    </row>
    <row r="97" spans="1:18">
      <c r="A97" s="13">
        <v>0</v>
      </c>
      <c r="B97" s="13">
        <v>0</v>
      </c>
      <c r="C97" s="13">
        <v>0</v>
      </c>
      <c r="D97" s="13">
        <v>0</v>
      </c>
      <c r="E97" s="13">
        <v>0</v>
      </c>
      <c r="F97" s="13">
        <v>69.189030000000002</v>
      </c>
      <c r="G97" s="13">
        <v>61.509</v>
      </c>
      <c r="H97" s="13">
        <v>24.69772</v>
      </c>
      <c r="I97" s="13">
        <v>105.74961</v>
      </c>
      <c r="J97" s="13">
        <v>214.18714000000003</v>
      </c>
      <c r="K97" s="13">
        <v>174.78899999999999</v>
      </c>
      <c r="L97" s="13">
        <v>139.1386</v>
      </c>
      <c r="M97" s="13">
        <v>1365.7416899999998</v>
      </c>
      <c r="N97" s="13">
        <v>1265.10447</v>
      </c>
      <c r="O97" s="13">
        <v>1339.97371</v>
      </c>
      <c r="P97" s="13">
        <v>757.14</v>
      </c>
      <c r="Q97" s="14"/>
      <c r="R97" s="15" t="s">
        <v>6</v>
      </c>
    </row>
    <row r="98" spans="1:18">
      <c r="A98" s="18"/>
      <c r="B98" s="18"/>
      <c r="C98" s="18"/>
      <c r="D98" s="18"/>
      <c r="E98" s="18"/>
      <c r="F98" s="18">
        <v>0.19806651280680129</v>
      </c>
      <c r="G98" s="18">
        <v>0.10236895362616001</v>
      </c>
      <c r="H98" s="18">
        <v>3.7705388724171694E-2</v>
      </c>
      <c r="I98" s="18">
        <v>0.12224909194600245</v>
      </c>
      <c r="J98" s="18">
        <v>0.18220902903519531</v>
      </c>
      <c r="K98" s="18">
        <v>0.1276568240080046</v>
      </c>
      <c r="L98" s="18">
        <v>9.1771277345827129E-2</v>
      </c>
      <c r="M98" s="18">
        <v>0.51887734569890054</v>
      </c>
      <c r="N98" s="18">
        <v>0.56031702679394579</v>
      </c>
      <c r="O98" s="18">
        <v>0.5539134931778531</v>
      </c>
      <c r="P98" s="18">
        <v>0.4035662906962923</v>
      </c>
      <c r="Q98" s="14"/>
      <c r="R98" s="19" t="s">
        <v>7</v>
      </c>
    </row>
    <row r="99" spans="1:18">
      <c r="A99" s="193" t="s">
        <v>26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7"/>
      <c r="O99" s="23"/>
      <c r="P99" s="23"/>
      <c r="Q99" s="14"/>
      <c r="R99" s="10"/>
    </row>
    <row r="100" spans="1:18">
      <c r="A100" s="13">
        <v>0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119.952</v>
      </c>
      <c r="I100" s="13">
        <v>131.61099999999999</v>
      </c>
      <c r="J100" s="13">
        <v>254.90700000000001</v>
      </c>
      <c r="K100" s="13">
        <v>458.66300000000001</v>
      </c>
      <c r="L100" s="13">
        <v>611.89</v>
      </c>
      <c r="M100" s="13">
        <v>1577.673</v>
      </c>
      <c r="N100" s="13">
        <v>1761.8130000000001</v>
      </c>
      <c r="O100" s="13">
        <v>1641.153</v>
      </c>
      <c r="P100" s="13">
        <v>1461.069</v>
      </c>
      <c r="Q100" s="14"/>
      <c r="R100" s="15" t="s">
        <v>3</v>
      </c>
    </row>
    <row r="101" spans="1:18">
      <c r="A101" s="13">
        <v>0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198.63800000000001</v>
      </c>
      <c r="H101" s="13">
        <v>97.75</v>
      </c>
      <c r="I101" s="13">
        <v>113.8</v>
      </c>
      <c r="J101" s="13">
        <v>288.83699999999999</v>
      </c>
      <c r="K101" s="13">
        <v>386.42599999999999</v>
      </c>
      <c r="L101" s="13">
        <v>591.48699999999997</v>
      </c>
      <c r="M101" s="13">
        <v>1610.046</v>
      </c>
      <c r="N101" s="13">
        <v>1706.576</v>
      </c>
      <c r="O101" s="13">
        <v>1599.38</v>
      </c>
      <c r="P101" s="13">
        <v>1300.336</v>
      </c>
      <c r="Q101" s="14"/>
      <c r="R101" s="15" t="s">
        <v>4</v>
      </c>
    </row>
    <row r="102" spans="1:18">
      <c r="A102" s="13">
        <v>0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217.006</v>
      </c>
      <c r="H102" s="13">
        <v>85.302999999999997</v>
      </c>
      <c r="I102" s="13">
        <v>206.20099999999999</v>
      </c>
      <c r="J102" s="13">
        <v>426.01900000000001</v>
      </c>
      <c r="K102" s="13">
        <v>373.512</v>
      </c>
      <c r="L102" s="13">
        <v>556.38499999999999</v>
      </c>
      <c r="M102" s="13">
        <v>1510.067</v>
      </c>
      <c r="N102" s="13">
        <v>1650.1379999999999</v>
      </c>
      <c r="O102" s="13">
        <v>1858.365</v>
      </c>
      <c r="P102" s="13">
        <v>1115.046</v>
      </c>
      <c r="Q102" s="14"/>
      <c r="R102" s="15" t="s">
        <v>5</v>
      </c>
    </row>
    <row r="103" spans="1:18">
      <c r="A103" s="13">
        <v>0</v>
      </c>
      <c r="B103" s="13">
        <v>0</v>
      </c>
      <c r="C103" s="13">
        <v>0</v>
      </c>
      <c r="D103" s="13">
        <v>0</v>
      </c>
      <c r="E103" s="13">
        <v>0</v>
      </c>
      <c r="F103" s="13">
        <v>144.12242999999998</v>
      </c>
      <c r="G103" s="13">
        <v>117.892</v>
      </c>
      <c r="H103" s="13">
        <v>100.11180999999999</v>
      </c>
      <c r="I103" s="13">
        <v>226.16218000000001</v>
      </c>
      <c r="J103" s="13">
        <v>420.70037000000002</v>
      </c>
      <c r="K103" s="13">
        <v>398.84500000000003</v>
      </c>
      <c r="L103" s="13">
        <v>384.20628000000005</v>
      </c>
      <c r="M103" s="13">
        <v>1726.8968799999998</v>
      </c>
      <c r="N103" s="13">
        <v>1639.34519</v>
      </c>
      <c r="O103" s="13">
        <v>1850.1025099999999</v>
      </c>
      <c r="P103" s="13">
        <v>1115.046</v>
      </c>
      <c r="Q103" s="14"/>
      <c r="R103" s="15" t="s">
        <v>6</v>
      </c>
    </row>
    <row r="104" spans="1:18">
      <c r="A104" s="18"/>
      <c r="B104" s="18"/>
      <c r="C104" s="18"/>
      <c r="D104" s="18"/>
      <c r="E104" s="18"/>
      <c r="F104" s="18">
        <v>0.41257735695011649</v>
      </c>
      <c r="G104" s="18">
        <v>0.19620674504373758</v>
      </c>
      <c r="H104" s="18">
        <v>0.15283818554629411</v>
      </c>
      <c r="I104" s="18">
        <v>0.26144891822795713</v>
      </c>
      <c r="J104" s="18">
        <v>0.35788986179304416</v>
      </c>
      <c r="K104" s="18">
        <v>0.29129571066527415</v>
      </c>
      <c r="L104" s="18">
        <v>0.25340991701719379</v>
      </c>
      <c r="M104" s="18">
        <v>0.65608868496217088</v>
      </c>
      <c r="N104" s="18">
        <v>0.72606890935240809</v>
      </c>
      <c r="O104" s="18">
        <v>0.76478869428804974</v>
      </c>
      <c r="P104" s="18">
        <v>0.59433523281789091</v>
      </c>
      <c r="Q104" s="14"/>
      <c r="R104" s="19" t="s">
        <v>7</v>
      </c>
    </row>
    <row r="105" spans="1:18">
      <c r="A105" s="177" t="s">
        <v>27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211"/>
      <c r="O105" s="26"/>
      <c r="P105" s="26"/>
      <c r="Q105" s="14"/>
      <c r="R105" s="19"/>
    </row>
    <row r="106" spans="1:18">
      <c r="A106" s="199" t="s">
        <v>28</v>
      </c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16"/>
      <c r="O106" s="27"/>
      <c r="P106" s="27"/>
      <c r="Q106" s="14"/>
      <c r="R106" s="10"/>
    </row>
    <row r="107" spans="1:18">
      <c r="A107" s="13">
        <v>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78.730999999999995</v>
      </c>
      <c r="I107" s="13">
        <v>135.84800000000001</v>
      </c>
      <c r="J107" s="13">
        <v>224.85900000000001</v>
      </c>
      <c r="K107" s="13">
        <v>340.38799999999998</v>
      </c>
      <c r="L107" s="13">
        <v>454.9</v>
      </c>
      <c r="M107" s="13">
        <v>652.59699999999998</v>
      </c>
      <c r="N107" s="13">
        <v>274.80900000000003</v>
      </c>
      <c r="O107" s="13">
        <v>6.657</v>
      </c>
      <c r="P107" s="13">
        <v>30.251000000000001</v>
      </c>
      <c r="Q107" s="14"/>
      <c r="R107" s="15" t="s">
        <v>3</v>
      </c>
    </row>
    <row r="108" spans="1:18">
      <c r="A108" s="13">
        <v>0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43.847000000000001</v>
      </c>
      <c r="H108" s="13">
        <v>102.32299999999999</v>
      </c>
      <c r="I108" s="13">
        <v>166.42400000000001</v>
      </c>
      <c r="J108" s="13">
        <v>265.19099999999997</v>
      </c>
      <c r="K108" s="13">
        <v>388.76799999999997</v>
      </c>
      <c r="L108" s="13">
        <v>502.11099999999999</v>
      </c>
      <c r="M108" s="13">
        <v>483.625</v>
      </c>
      <c r="N108" s="13">
        <v>187.95400000000001</v>
      </c>
      <c r="O108" s="13">
        <v>-22.608000000000001</v>
      </c>
      <c r="P108" s="13">
        <v>90.366</v>
      </c>
      <c r="Q108" s="14"/>
      <c r="R108" s="15" t="s">
        <v>4</v>
      </c>
    </row>
    <row r="109" spans="1:18">
      <c r="A109" s="13">
        <v>0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53.305</v>
      </c>
      <c r="H109" s="13">
        <v>130.76</v>
      </c>
      <c r="I109" s="13">
        <v>175.57</v>
      </c>
      <c r="J109" s="13">
        <v>280.77600000000001</v>
      </c>
      <c r="K109" s="13">
        <v>439.12599999999998</v>
      </c>
      <c r="L109" s="13">
        <v>572.13599999999997</v>
      </c>
      <c r="M109" s="13">
        <v>428.67500000000001</v>
      </c>
      <c r="N109" s="13">
        <v>110.1</v>
      </c>
      <c r="O109" s="13">
        <v>-37.591999999999999</v>
      </c>
      <c r="P109" s="13">
        <v>171.864</v>
      </c>
      <c r="Q109" s="14"/>
      <c r="R109" s="15" t="s">
        <v>5</v>
      </c>
    </row>
    <row r="110" spans="1:18">
      <c r="A110" s="13">
        <v>0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69.313000000000002</v>
      </c>
      <c r="H110" s="13">
        <v>129.10389000000001</v>
      </c>
      <c r="I110" s="13">
        <v>208.20553000000001</v>
      </c>
      <c r="J110" s="13">
        <v>324.13517999999999</v>
      </c>
      <c r="K110" s="13">
        <v>488.23399999999998</v>
      </c>
      <c r="L110" s="13">
        <v>649.80472999999995</v>
      </c>
      <c r="M110" s="13">
        <v>350.81196999999997</v>
      </c>
      <c r="N110" s="13">
        <v>64.093389999999999</v>
      </c>
      <c r="O110" s="13">
        <v>-20.20919</v>
      </c>
      <c r="P110" s="13">
        <v>171.864</v>
      </c>
      <c r="Q110" s="14"/>
      <c r="R110" s="15" t="s">
        <v>6</v>
      </c>
    </row>
    <row r="111" spans="1:18">
      <c r="A111" s="18"/>
      <c r="B111" s="18"/>
      <c r="C111" s="18"/>
      <c r="D111" s="18"/>
      <c r="E111" s="18"/>
      <c r="F111" s="18">
        <v>0</v>
      </c>
      <c r="G111" s="18">
        <v>0.11535709055081418</v>
      </c>
      <c r="H111" s="18">
        <v>0.19709966580934202</v>
      </c>
      <c r="I111" s="18">
        <v>0.24069059905408796</v>
      </c>
      <c r="J111" s="18">
        <v>0.27574184156877135</v>
      </c>
      <c r="K111" s="18">
        <v>0.35658080206834597</v>
      </c>
      <c r="L111" s="18">
        <v>0.42858998220091554</v>
      </c>
      <c r="M111" s="18">
        <v>0.1332817070503298</v>
      </c>
      <c r="N111" s="18">
        <v>2.8387076777892359E-2</v>
      </c>
      <c r="O111" s="18">
        <v>-8.3540019805276155E-3</v>
      </c>
      <c r="P111" s="18">
        <v>9.1605934152504925E-2</v>
      </c>
      <c r="Q111" s="14"/>
      <c r="R111" s="19" t="s">
        <v>7</v>
      </c>
    </row>
    <row r="112" spans="1:18">
      <c r="A112" s="177" t="s">
        <v>29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211"/>
      <c r="O112" s="26"/>
      <c r="P112" s="26"/>
      <c r="Q112" s="14"/>
      <c r="R112" s="10"/>
    </row>
    <row r="113" spans="1:18">
      <c r="A113" s="13" t="s">
        <v>10</v>
      </c>
      <c r="B113" s="13" t="s">
        <v>10</v>
      </c>
      <c r="C113" s="13" t="s">
        <v>10</v>
      </c>
      <c r="D113" s="13" t="s">
        <v>10</v>
      </c>
      <c r="E113" s="13" t="s">
        <v>10</v>
      </c>
      <c r="F113" s="13" t="s">
        <v>10</v>
      </c>
      <c r="G113" s="13" t="s">
        <v>10</v>
      </c>
      <c r="H113" s="13">
        <v>492.38099999999997</v>
      </c>
      <c r="I113" s="13">
        <v>561.65</v>
      </c>
      <c r="J113" s="13">
        <v>655.52499999999998</v>
      </c>
      <c r="K113" s="13">
        <v>771.05399999999997</v>
      </c>
      <c r="L113" s="13">
        <v>937.02800000000002</v>
      </c>
      <c r="M113" s="13">
        <v>1135.7429999999999</v>
      </c>
      <c r="N113" s="13">
        <v>829.20500000000004</v>
      </c>
      <c r="O113" s="13">
        <v>561.053</v>
      </c>
      <c r="P113" s="13">
        <v>619.45799999999997</v>
      </c>
      <c r="Q113" s="14"/>
      <c r="R113" s="15" t="s">
        <v>3</v>
      </c>
    </row>
    <row r="114" spans="1:18">
      <c r="A114" s="13" t="s">
        <v>10</v>
      </c>
      <c r="B114" s="13" t="s">
        <v>10</v>
      </c>
      <c r="C114" s="13" t="s">
        <v>10</v>
      </c>
      <c r="D114" s="13" t="s">
        <v>10</v>
      </c>
      <c r="E114" s="13" t="s">
        <v>10</v>
      </c>
      <c r="F114" s="13" t="s">
        <v>10</v>
      </c>
      <c r="G114" s="13">
        <v>171.47200000000001</v>
      </c>
      <c r="H114" s="13">
        <v>515.97299999999996</v>
      </c>
      <c r="I114" s="13">
        <v>592.31299999999999</v>
      </c>
      <c r="J114" s="13">
        <v>695.85699999999997</v>
      </c>
      <c r="K114" s="13">
        <v>819.43399999999997</v>
      </c>
      <c r="L114" s="13">
        <v>984.23900000000003</v>
      </c>
      <c r="M114" s="13">
        <v>1038.021</v>
      </c>
      <c r="N114" s="13">
        <v>742.35</v>
      </c>
      <c r="O114" s="13">
        <v>531.78800000000001</v>
      </c>
      <c r="P114" s="13">
        <v>679.57299999999998</v>
      </c>
      <c r="Q114" s="14"/>
      <c r="R114" s="15" t="s">
        <v>4</v>
      </c>
    </row>
    <row r="115" spans="1:18">
      <c r="A115" s="13" t="s">
        <v>10</v>
      </c>
      <c r="B115" s="13" t="s">
        <v>10</v>
      </c>
      <c r="C115" s="13" t="s">
        <v>10</v>
      </c>
      <c r="D115" s="13" t="s">
        <v>10</v>
      </c>
      <c r="E115" s="13" t="s">
        <v>10</v>
      </c>
      <c r="F115" s="13" t="s">
        <v>10</v>
      </c>
      <c r="G115" s="13">
        <v>180.93</v>
      </c>
      <c r="H115" s="13">
        <v>544.41</v>
      </c>
      <c r="I115" s="13">
        <v>604.20299999999997</v>
      </c>
      <c r="J115" s="13">
        <v>711.44200000000001</v>
      </c>
      <c r="K115" s="13">
        <v>871.39</v>
      </c>
      <c r="L115" s="13">
        <v>1054.2639999999999</v>
      </c>
      <c r="M115" s="13">
        <v>983.07100000000003</v>
      </c>
      <c r="N115" s="13">
        <v>664.49599999999998</v>
      </c>
      <c r="O115" s="13">
        <v>516.80399999999997</v>
      </c>
      <c r="P115" s="13">
        <v>761.07100000000003</v>
      </c>
      <c r="Q115" s="14"/>
      <c r="R115" s="15" t="s">
        <v>5</v>
      </c>
    </row>
    <row r="116" spans="1:18">
      <c r="A116" s="13" t="s">
        <v>10</v>
      </c>
      <c r="B116" s="13" t="s">
        <v>10</v>
      </c>
      <c r="C116" s="13" t="s">
        <v>10</v>
      </c>
      <c r="D116" s="13" t="s">
        <v>10</v>
      </c>
      <c r="E116" s="13" t="s">
        <v>10</v>
      </c>
      <c r="F116" s="13">
        <v>205.19924</v>
      </c>
      <c r="G116" s="13">
        <v>482.96300000000002</v>
      </c>
      <c r="H116" s="13">
        <v>554.90598</v>
      </c>
      <c r="I116" s="13">
        <v>638.87056000000007</v>
      </c>
      <c r="J116" s="13">
        <v>754.80021999999997</v>
      </c>
      <c r="K116" s="13">
        <v>970.36199999999997</v>
      </c>
      <c r="L116" s="13">
        <v>1131.9321200000002</v>
      </c>
      <c r="M116" s="13">
        <v>905.20745999999997</v>
      </c>
      <c r="N116" s="13">
        <v>618.48887000000002</v>
      </c>
      <c r="O116" s="13">
        <v>568.99675999999999</v>
      </c>
      <c r="P116" s="13">
        <v>761.07100000000003</v>
      </c>
      <c r="Q116" s="14"/>
      <c r="R116" s="15" t="s">
        <v>6</v>
      </c>
    </row>
    <row r="117" spans="1:18">
      <c r="A117" s="18"/>
      <c r="B117" s="18"/>
      <c r="C117" s="18"/>
      <c r="D117" s="18"/>
      <c r="E117" s="18"/>
      <c r="F117" s="18">
        <v>0.58742112582595662</v>
      </c>
      <c r="G117" s="18">
        <v>0.80379159066398609</v>
      </c>
      <c r="H117" s="18">
        <v>0.8471610205827681</v>
      </c>
      <c r="I117" s="18">
        <v>0.73854972922390993</v>
      </c>
      <c r="J117" s="18">
        <v>0.64210864948171853</v>
      </c>
      <c r="K117" s="18">
        <v>0.70870209829025488</v>
      </c>
      <c r="L117" s="18">
        <v>0.74658546601137343</v>
      </c>
      <c r="M117" s="18">
        <v>0.34390957498825692</v>
      </c>
      <c r="N117" s="18">
        <v>0.27392982394848964</v>
      </c>
      <c r="O117" s="18">
        <v>0.23520982582447866</v>
      </c>
      <c r="P117" s="18">
        <v>0.40566156909754852</v>
      </c>
      <c r="Q117" s="14"/>
      <c r="R117" s="19" t="s">
        <v>7</v>
      </c>
    </row>
    <row r="118" spans="1:18">
      <c r="A118" s="185" t="s">
        <v>30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7"/>
      <c r="O118" s="22"/>
      <c r="P118" s="22"/>
      <c r="Q118" s="14"/>
      <c r="R118" s="28"/>
    </row>
    <row r="119" spans="1:18">
      <c r="A119" s="185" t="s">
        <v>31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7"/>
      <c r="O119" s="22"/>
      <c r="P119" s="22"/>
      <c r="Q119" s="14"/>
      <c r="R119" s="15"/>
    </row>
    <row r="120" spans="1:18">
      <c r="A120" s="13">
        <v>0</v>
      </c>
      <c r="B120" s="13">
        <v>0</v>
      </c>
      <c r="C120" s="13">
        <v>0</v>
      </c>
      <c r="D120" s="13">
        <v>0</v>
      </c>
      <c r="E120" s="13">
        <v>0</v>
      </c>
      <c r="F120" s="29">
        <v>0</v>
      </c>
      <c r="G120" s="29">
        <v>0</v>
      </c>
      <c r="H120" s="29">
        <v>115.57</v>
      </c>
      <c r="I120" s="29">
        <v>171.30500000000001</v>
      </c>
      <c r="J120" s="29">
        <v>225.30799999999999</v>
      </c>
      <c r="K120" s="29">
        <v>279.11900000000003</v>
      </c>
      <c r="L120" s="29">
        <v>340.59100000000001</v>
      </c>
      <c r="M120" s="29">
        <v>237.82499999999999</v>
      </c>
      <c r="N120" s="29">
        <v>55.02</v>
      </c>
      <c r="O120" s="29">
        <v>110.021</v>
      </c>
      <c r="P120" s="29">
        <v>320.23200000000003</v>
      </c>
      <c r="Q120" s="14">
        <v>1.910644331536707</v>
      </c>
      <c r="R120" s="15" t="s">
        <v>3</v>
      </c>
    </row>
    <row r="121" spans="1:18">
      <c r="A121" s="13">
        <v>0</v>
      </c>
      <c r="B121" s="13">
        <v>0</v>
      </c>
      <c r="C121" s="13">
        <v>0</v>
      </c>
      <c r="D121" s="13">
        <v>0</v>
      </c>
      <c r="E121" s="13">
        <v>0</v>
      </c>
      <c r="F121" s="29">
        <v>0</v>
      </c>
      <c r="G121" s="29">
        <v>68.872</v>
      </c>
      <c r="H121" s="29">
        <v>121.517</v>
      </c>
      <c r="I121" s="29">
        <v>171.191</v>
      </c>
      <c r="J121" s="29">
        <v>223.36</v>
      </c>
      <c r="K121" s="29">
        <v>264.58199999999999</v>
      </c>
      <c r="L121" s="29">
        <v>337.45499999999998</v>
      </c>
      <c r="M121" s="29">
        <v>31.484000000000002</v>
      </c>
      <c r="N121" s="29">
        <v>22.213999999999999</v>
      </c>
      <c r="O121" s="29">
        <v>132.41200000000001</v>
      </c>
      <c r="P121" s="29">
        <v>356.29300000000001</v>
      </c>
      <c r="Q121" s="14">
        <v>1.6907908648762953</v>
      </c>
      <c r="R121" s="15" t="s">
        <v>4</v>
      </c>
    </row>
    <row r="122" spans="1:18">
      <c r="A122" s="13">
        <v>0</v>
      </c>
      <c r="B122" s="13">
        <v>0</v>
      </c>
      <c r="C122" s="13">
        <v>0</v>
      </c>
      <c r="D122" s="13">
        <v>0</v>
      </c>
      <c r="E122" s="13">
        <v>0</v>
      </c>
      <c r="F122" s="29">
        <v>0</v>
      </c>
      <c r="G122" s="29">
        <v>88.938000000000002</v>
      </c>
      <c r="H122" s="29">
        <v>139.94800000000001</v>
      </c>
      <c r="I122" s="29">
        <v>192.34299999999999</v>
      </c>
      <c r="J122" s="29">
        <v>243.358</v>
      </c>
      <c r="K122" s="29">
        <v>287.75900000000001</v>
      </c>
      <c r="L122" s="29">
        <v>367.81</v>
      </c>
      <c r="M122" s="29">
        <v>76.234999999999999</v>
      </c>
      <c r="N122" s="29">
        <v>13.038</v>
      </c>
      <c r="O122" s="29">
        <v>195.80799999999999</v>
      </c>
      <c r="P122" s="29">
        <v>383.81400000000002</v>
      </c>
      <c r="Q122" s="14">
        <v>0.96015484556300068</v>
      </c>
      <c r="R122" s="15" t="s">
        <v>5</v>
      </c>
    </row>
    <row r="123" spans="1:18">
      <c r="A123" s="13">
        <v>0</v>
      </c>
      <c r="B123" s="13">
        <v>0</v>
      </c>
      <c r="C123" s="13">
        <v>0</v>
      </c>
      <c r="D123" s="13">
        <v>0</v>
      </c>
      <c r="E123" s="13">
        <v>0</v>
      </c>
      <c r="F123" s="29">
        <v>79.915199999999999</v>
      </c>
      <c r="G123" s="29">
        <v>105.75700000000001</v>
      </c>
      <c r="H123" s="29">
        <v>156.20773</v>
      </c>
      <c r="I123" s="29">
        <v>190.35210999999998</v>
      </c>
      <c r="J123" s="29">
        <v>255.61845000000002</v>
      </c>
      <c r="K123" s="29">
        <v>302.791</v>
      </c>
      <c r="L123" s="29">
        <v>367.86053000000004</v>
      </c>
      <c r="M123" s="29">
        <v>81.368169999999992</v>
      </c>
      <c r="N123" s="29">
        <v>77.342500000000001</v>
      </c>
      <c r="O123" s="29">
        <v>273.04111999999998</v>
      </c>
      <c r="P123" s="29">
        <v>0</v>
      </c>
      <c r="Q123" s="14">
        <v>-1</v>
      </c>
      <c r="R123" s="15" t="s">
        <v>32</v>
      </c>
    </row>
    <row r="124" spans="1:18">
      <c r="A124" s="30">
        <v>0</v>
      </c>
      <c r="B124" s="30">
        <v>0</v>
      </c>
      <c r="C124" s="30">
        <v>0</v>
      </c>
      <c r="D124" s="30">
        <v>0</v>
      </c>
      <c r="E124" s="30">
        <v>0</v>
      </c>
      <c r="F124" s="31">
        <v>79.915199999999999</v>
      </c>
      <c r="G124" s="31">
        <v>263.56700000000001</v>
      </c>
      <c r="H124" s="31">
        <v>533.24272999999994</v>
      </c>
      <c r="I124" s="31">
        <v>725.19110999999998</v>
      </c>
      <c r="J124" s="31">
        <v>947.64445000000012</v>
      </c>
      <c r="K124" s="31">
        <v>1134.251</v>
      </c>
      <c r="L124" s="31">
        <v>1413.7165300000001</v>
      </c>
      <c r="M124" s="31">
        <v>426.91216999999995</v>
      </c>
      <c r="N124" s="31">
        <v>167.61450000000002</v>
      </c>
      <c r="O124" s="31">
        <v>711.28211999999996</v>
      </c>
      <c r="P124" s="31">
        <v>1413.7853333333333</v>
      </c>
      <c r="Q124" s="14"/>
      <c r="R124" s="15" t="s">
        <v>6</v>
      </c>
    </row>
    <row r="125" spans="1:18">
      <c r="A125" s="32"/>
      <c r="B125" s="32"/>
      <c r="C125" s="32"/>
      <c r="D125" s="32"/>
      <c r="E125" s="32"/>
      <c r="F125" s="32"/>
      <c r="G125" s="32">
        <v>2.2980834684765852</v>
      </c>
      <c r="H125" s="32">
        <v>1.0231771428137812</v>
      </c>
      <c r="I125" s="32">
        <v>0.35996436369606033</v>
      </c>
      <c r="J125" s="32">
        <v>0.30675133345195049</v>
      </c>
      <c r="K125" s="32">
        <v>0.19691620628390716</v>
      </c>
      <c r="L125" s="32">
        <v>0.24638773075800691</v>
      </c>
      <c r="M125" s="32">
        <v>-0.69802137773687911</v>
      </c>
      <c r="N125" s="32">
        <v>-0.607379428888148</v>
      </c>
      <c r="O125" s="32">
        <v>3.2435595965742809</v>
      </c>
      <c r="P125" s="32">
        <v>0.98765763060841927</v>
      </c>
      <c r="Q125" s="14"/>
      <c r="R125" s="25" t="s">
        <v>33</v>
      </c>
    </row>
    <row r="126" spans="1:18">
      <c r="A126" s="185" t="s">
        <v>34</v>
      </c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22"/>
      <c r="P126" s="22"/>
      <c r="Q126" s="14"/>
      <c r="R126" s="15"/>
    </row>
    <row r="127" spans="1:18">
      <c r="A127" s="13">
        <v>0</v>
      </c>
      <c r="B127" s="13">
        <v>0</v>
      </c>
      <c r="C127" s="13">
        <v>0</v>
      </c>
      <c r="D127" s="13">
        <v>0</v>
      </c>
      <c r="E127" s="13">
        <v>0</v>
      </c>
      <c r="F127" s="29">
        <v>0</v>
      </c>
      <c r="G127" s="29">
        <v>0</v>
      </c>
      <c r="H127" s="29">
        <v>2.0329999999999999</v>
      </c>
      <c r="I127" s="29">
        <v>3.8809999999999998</v>
      </c>
      <c r="J127" s="29">
        <v>2.0590000000000002</v>
      </c>
      <c r="K127" s="29">
        <v>1.7190000000000001</v>
      </c>
      <c r="L127" s="29">
        <v>4.4859999999999998</v>
      </c>
      <c r="M127" s="29">
        <v>5.7430000000000003</v>
      </c>
      <c r="N127" s="29">
        <v>1.2509999999999999</v>
      </c>
      <c r="O127" s="29">
        <v>4.1079999999999997</v>
      </c>
      <c r="P127" s="29">
        <v>5.62</v>
      </c>
      <c r="Q127" s="14">
        <v>0.3680623174294062</v>
      </c>
      <c r="R127" s="15" t="s">
        <v>3</v>
      </c>
    </row>
    <row r="128" spans="1:18">
      <c r="A128" s="13">
        <v>0</v>
      </c>
      <c r="B128" s="13">
        <v>0</v>
      </c>
      <c r="C128" s="13">
        <v>0</v>
      </c>
      <c r="D128" s="13">
        <v>0</v>
      </c>
      <c r="E128" s="13">
        <v>0</v>
      </c>
      <c r="F128" s="29">
        <v>0</v>
      </c>
      <c r="G128" s="29">
        <v>1.6359999999999999</v>
      </c>
      <c r="H128" s="29">
        <v>3.6070000000000002</v>
      </c>
      <c r="I128" s="29">
        <v>3.1389999999999998</v>
      </c>
      <c r="J128" s="29">
        <v>5.8579999999999997</v>
      </c>
      <c r="K128" s="29">
        <v>6.6559999999999997</v>
      </c>
      <c r="L128" s="29">
        <v>5.2869999999999999</v>
      </c>
      <c r="M128" s="29">
        <v>0.58499999999999996</v>
      </c>
      <c r="N128" s="29">
        <v>1.2370000000000001</v>
      </c>
      <c r="O128" s="29">
        <v>1.7609999999999999</v>
      </c>
      <c r="P128" s="29">
        <v>2.1840000000000002</v>
      </c>
      <c r="Q128" s="14">
        <v>0.2402044293015333</v>
      </c>
      <c r="R128" s="15" t="s">
        <v>4</v>
      </c>
    </row>
    <row r="129" spans="1:18">
      <c r="A129" s="13">
        <v>0</v>
      </c>
      <c r="B129" s="13">
        <v>0</v>
      </c>
      <c r="C129" s="13">
        <v>0</v>
      </c>
      <c r="D129" s="13">
        <v>0</v>
      </c>
      <c r="E129" s="13">
        <v>0</v>
      </c>
      <c r="F129" s="29">
        <v>0</v>
      </c>
      <c r="G129" s="29">
        <v>0.879</v>
      </c>
      <c r="H129" s="29">
        <v>2.0030000000000001</v>
      </c>
      <c r="I129" s="29">
        <v>2.899</v>
      </c>
      <c r="J129" s="29">
        <v>3.1469999999999998</v>
      </c>
      <c r="K129" s="29">
        <v>3.2829999999999999</v>
      </c>
      <c r="L129" s="29">
        <v>4.2110000000000003</v>
      </c>
      <c r="M129" s="29">
        <v>0.52700000000000002</v>
      </c>
      <c r="N129" s="29">
        <v>1.8180000000000001</v>
      </c>
      <c r="O129" s="29">
        <v>2.1019999999999999</v>
      </c>
      <c r="P129" s="29">
        <v>5.2220000000000004</v>
      </c>
      <c r="Q129" s="14">
        <v>1.4843006660323503</v>
      </c>
      <c r="R129" s="15" t="s">
        <v>5</v>
      </c>
    </row>
    <row r="130" spans="1:18">
      <c r="A130" s="13">
        <v>0</v>
      </c>
      <c r="B130" s="13">
        <v>0</v>
      </c>
      <c r="C130" s="13">
        <v>0</v>
      </c>
      <c r="D130" s="13">
        <v>0</v>
      </c>
      <c r="E130" s="13">
        <v>0</v>
      </c>
      <c r="F130" s="29">
        <v>1.5680699999999999</v>
      </c>
      <c r="G130" s="29">
        <v>2.008</v>
      </c>
      <c r="H130" s="29">
        <v>2.6190199999999999</v>
      </c>
      <c r="I130" s="29">
        <v>3.1772199999999997</v>
      </c>
      <c r="J130" s="29">
        <v>2.8631700000000002</v>
      </c>
      <c r="K130" s="29">
        <v>6.5819999999999999</v>
      </c>
      <c r="L130" s="29">
        <v>5.6457100000000002</v>
      </c>
      <c r="M130" s="29">
        <v>1.8565199999999999</v>
      </c>
      <c r="N130" s="29">
        <v>3.0225999999999997</v>
      </c>
      <c r="O130" s="29">
        <v>2.1130599999999999</v>
      </c>
      <c r="P130" s="29">
        <v>0</v>
      </c>
      <c r="Q130" s="14">
        <v>-1</v>
      </c>
      <c r="R130" s="15" t="s">
        <v>32</v>
      </c>
    </row>
    <row r="131" spans="1:18">
      <c r="A131" s="30">
        <v>0</v>
      </c>
      <c r="B131" s="30">
        <v>0</v>
      </c>
      <c r="C131" s="30">
        <v>0</v>
      </c>
      <c r="D131" s="30">
        <v>0</v>
      </c>
      <c r="E131" s="30">
        <v>0</v>
      </c>
      <c r="F131" s="31">
        <v>0</v>
      </c>
      <c r="G131" s="31">
        <v>4.5229999999999997</v>
      </c>
      <c r="H131" s="31">
        <v>10.26202</v>
      </c>
      <c r="I131" s="31">
        <v>13.096220000000001</v>
      </c>
      <c r="J131" s="31">
        <v>13.92717</v>
      </c>
      <c r="K131" s="31">
        <v>18.239999999999998</v>
      </c>
      <c r="L131" s="31">
        <v>19.629709999999999</v>
      </c>
      <c r="M131" s="31">
        <v>8.7115200000000002</v>
      </c>
      <c r="N131" s="31">
        <v>7.3285999999999998</v>
      </c>
      <c r="O131" s="31">
        <v>10.084060000000001</v>
      </c>
      <c r="P131" s="31">
        <v>17.367999999999999</v>
      </c>
      <c r="Q131" s="14"/>
      <c r="R131" s="15" t="s">
        <v>6</v>
      </c>
    </row>
    <row r="132" spans="1:18">
      <c r="A132" s="185" t="s">
        <v>35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22"/>
      <c r="P132" s="22"/>
      <c r="Q132" s="14"/>
      <c r="R132" s="15"/>
    </row>
    <row r="133" spans="1:18">
      <c r="A133" s="13">
        <v>0</v>
      </c>
      <c r="B133" s="13">
        <v>0</v>
      </c>
      <c r="C133" s="13">
        <v>0</v>
      </c>
      <c r="D133" s="13">
        <v>0</v>
      </c>
      <c r="E133" s="13">
        <v>0</v>
      </c>
      <c r="F133" s="29">
        <v>0</v>
      </c>
      <c r="G133" s="29">
        <v>0</v>
      </c>
      <c r="H133" s="29">
        <v>117.60299999999999</v>
      </c>
      <c r="I133" s="29">
        <v>175.18600000000001</v>
      </c>
      <c r="J133" s="29">
        <v>227.36699999999999</v>
      </c>
      <c r="K133" s="29">
        <v>280.83800000000002</v>
      </c>
      <c r="L133" s="29">
        <v>345.077</v>
      </c>
      <c r="M133" s="29">
        <v>243.56800000000001</v>
      </c>
      <c r="N133" s="29">
        <v>56.271000000000001</v>
      </c>
      <c r="O133" s="29">
        <v>114.129</v>
      </c>
      <c r="P133" s="29">
        <v>325.85199999999998</v>
      </c>
      <c r="Q133" s="14">
        <v>1.8551200834143815</v>
      </c>
      <c r="R133" s="15" t="s">
        <v>3</v>
      </c>
    </row>
    <row r="134" spans="1:18">
      <c r="A134" s="13">
        <v>0</v>
      </c>
      <c r="B134" s="13">
        <v>0</v>
      </c>
      <c r="C134" s="13">
        <v>0</v>
      </c>
      <c r="D134" s="13">
        <v>0</v>
      </c>
      <c r="E134" s="13">
        <v>0</v>
      </c>
      <c r="F134" s="29">
        <v>0</v>
      </c>
      <c r="G134" s="29">
        <v>70.507999999999996</v>
      </c>
      <c r="H134" s="29">
        <v>125.124</v>
      </c>
      <c r="I134" s="29">
        <v>174.33</v>
      </c>
      <c r="J134" s="29">
        <v>229.21799999999999</v>
      </c>
      <c r="K134" s="29">
        <v>271.238</v>
      </c>
      <c r="L134" s="29">
        <v>342.74200000000002</v>
      </c>
      <c r="M134" s="29">
        <v>32.069000000000003</v>
      </c>
      <c r="N134" s="29">
        <v>23.451000000000001</v>
      </c>
      <c r="O134" s="29">
        <v>134.173</v>
      </c>
      <c r="P134" s="29">
        <v>358.47699999999998</v>
      </c>
      <c r="Q134" s="14">
        <v>1.6717521408927278</v>
      </c>
      <c r="R134" s="15" t="s">
        <v>4</v>
      </c>
    </row>
    <row r="135" spans="1:18">
      <c r="A135" s="13">
        <v>0</v>
      </c>
      <c r="B135" s="13">
        <v>0</v>
      </c>
      <c r="C135" s="13">
        <v>0</v>
      </c>
      <c r="D135" s="13">
        <v>0</v>
      </c>
      <c r="E135" s="13">
        <v>0</v>
      </c>
      <c r="F135" s="29">
        <v>0</v>
      </c>
      <c r="G135" s="29">
        <v>89.816999999999993</v>
      </c>
      <c r="H135" s="29">
        <v>141.95099999999999</v>
      </c>
      <c r="I135" s="29">
        <v>195.24199999999999</v>
      </c>
      <c r="J135" s="29">
        <v>246.505</v>
      </c>
      <c r="K135" s="29">
        <v>291.04199999999997</v>
      </c>
      <c r="L135" s="29">
        <v>372.02100000000002</v>
      </c>
      <c r="M135" s="29">
        <v>76.762</v>
      </c>
      <c r="N135" s="29">
        <v>14.856</v>
      </c>
      <c r="O135" s="29">
        <v>197.91</v>
      </c>
      <c r="P135" s="29">
        <v>389.036</v>
      </c>
      <c r="Q135" s="14">
        <v>0.96572179273407111</v>
      </c>
      <c r="R135" s="15" t="s">
        <v>5</v>
      </c>
    </row>
    <row r="136" spans="1:18">
      <c r="A136" s="13">
        <v>0</v>
      </c>
      <c r="B136" s="13">
        <v>0</v>
      </c>
      <c r="C136" s="13">
        <v>0</v>
      </c>
      <c r="D136" s="13">
        <v>0</v>
      </c>
      <c r="E136" s="13">
        <v>0</v>
      </c>
      <c r="F136" s="29">
        <v>81.483270000000005</v>
      </c>
      <c r="G136" s="29">
        <v>107.765</v>
      </c>
      <c r="H136" s="29">
        <v>158.82676000000001</v>
      </c>
      <c r="I136" s="29">
        <v>193.52933999999999</v>
      </c>
      <c r="J136" s="29">
        <v>258.48162000000002</v>
      </c>
      <c r="K136" s="29">
        <v>309.37299999999999</v>
      </c>
      <c r="L136" s="29">
        <v>373.50623999999999</v>
      </c>
      <c r="M136" s="29">
        <v>83.224689999999995</v>
      </c>
      <c r="N136" s="29">
        <v>80.365089999999995</v>
      </c>
      <c r="O136" s="29">
        <v>275.15418</v>
      </c>
      <c r="P136" s="29">
        <v>0</v>
      </c>
      <c r="Q136" s="14">
        <v>-1</v>
      </c>
      <c r="R136" s="15" t="s">
        <v>32</v>
      </c>
    </row>
    <row r="137" spans="1:18">
      <c r="A137" s="30">
        <v>0</v>
      </c>
      <c r="B137" s="30">
        <v>0</v>
      </c>
      <c r="C137" s="30">
        <v>0</v>
      </c>
      <c r="D137" s="30">
        <v>0</v>
      </c>
      <c r="E137" s="30">
        <v>0</v>
      </c>
      <c r="F137" s="31">
        <v>0</v>
      </c>
      <c r="G137" s="31">
        <v>268.08999999999997</v>
      </c>
      <c r="H137" s="31">
        <v>543.50476000000003</v>
      </c>
      <c r="I137" s="31">
        <v>738.28734000000009</v>
      </c>
      <c r="J137" s="31">
        <v>961.57161999999994</v>
      </c>
      <c r="K137" s="31">
        <v>1152.491</v>
      </c>
      <c r="L137" s="31">
        <v>1433.3462399999999</v>
      </c>
      <c r="M137" s="31">
        <v>435.62369000000001</v>
      </c>
      <c r="N137" s="31">
        <v>174.94308999999998</v>
      </c>
      <c r="O137" s="31">
        <v>721.36617999999999</v>
      </c>
      <c r="P137" s="31">
        <v>1431.153333333333</v>
      </c>
      <c r="Q137" s="14"/>
      <c r="R137" s="15" t="s">
        <v>6</v>
      </c>
    </row>
    <row r="138" spans="1:18">
      <c r="A138" s="193" t="s">
        <v>36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7"/>
      <c r="O138" s="23"/>
      <c r="P138" s="23"/>
      <c r="Q138" s="14"/>
      <c r="R138" s="15"/>
    </row>
    <row r="139" spans="1:18">
      <c r="A139" s="173" t="s">
        <v>37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98"/>
      <c r="O139" s="24"/>
      <c r="P139" s="24"/>
      <c r="Q139" s="14"/>
      <c r="R139" s="15"/>
    </row>
    <row r="140" spans="1:18">
      <c r="A140" s="13">
        <v>0</v>
      </c>
      <c r="B140" s="13">
        <v>0</v>
      </c>
      <c r="C140" s="13">
        <v>0</v>
      </c>
      <c r="D140" s="13">
        <v>0</v>
      </c>
      <c r="E140" s="13">
        <v>0</v>
      </c>
      <c r="F140" s="29">
        <v>0</v>
      </c>
      <c r="G140" s="29">
        <v>0</v>
      </c>
      <c r="H140" s="29">
        <v>69.959000000000003</v>
      </c>
      <c r="I140" s="29">
        <v>109.494</v>
      </c>
      <c r="J140" s="29">
        <v>141.75899999999999</v>
      </c>
      <c r="K140" s="29">
        <v>174.41300000000001</v>
      </c>
      <c r="L140" s="29">
        <v>230.55600000000001</v>
      </c>
      <c r="M140" s="29">
        <v>200.7</v>
      </c>
      <c r="N140" s="29">
        <v>98.256</v>
      </c>
      <c r="O140" s="29">
        <v>129.15299999999999</v>
      </c>
      <c r="P140" s="29">
        <v>231.77500000000001</v>
      </c>
      <c r="Q140" s="14">
        <v>0.79457697459602183</v>
      </c>
      <c r="R140" s="15" t="s">
        <v>3</v>
      </c>
    </row>
    <row r="141" spans="1:18">
      <c r="A141" s="13">
        <v>0</v>
      </c>
      <c r="B141" s="13">
        <v>0</v>
      </c>
      <c r="C141" s="13">
        <v>0</v>
      </c>
      <c r="D141" s="13">
        <v>0</v>
      </c>
      <c r="E141" s="13">
        <v>0</v>
      </c>
      <c r="F141" s="29">
        <v>0</v>
      </c>
      <c r="G141" s="29">
        <v>49.664000000000001</v>
      </c>
      <c r="H141" s="29">
        <v>75.460999999999999</v>
      </c>
      <c r="I141" s="29">
        <v>116.803</v>
      </c>
      <c r="J141" s="29">
        <v>147.59700000000001</v>
      </c>
      <c r="K141" s="29">
        <v>175.578</v>
      </c>
      <c r="L141" s="29">
        <v>239.691</v>
      </c>
      <c r="M141" s="29">
        <v>81.628</v>
      </c>
      <c r="N141" s="29">
        <v>74.734999999999999</v>
      </c>
      <c r="O141" s="29">
        <v>121.196</v>
      </c>
      <c r="P141" s="29">
        <v>251.79400000000001</v>
      </c>
      <c r="Q141" s="14">
        <v>1.0775768177167566</v>
      </c>
      <c r="R141" s="15" t="s">
        <v>4</v>
      </c>
    </row>
    <row r="142" spans="1:18">
      <c r="A142" s="13">
        <v>0</v>
      </c>
      <c r="B142" s="13">
        <v>0</v>
      </c>
      <c r="C142" s="13">
        <v>0</v>
      </c>
      <c r="D142" s="13">
        <v>0</v>
      </c>
      <c r="E142" s="13">
        <v>0</v>
      </c>
      <c r="F142" s="29">
        <v>0</v>
      </c>
      <c r="G142" s="29">
        <v>59.991999999999997</v>
      </c>
      <c r="H142" s="29">
        <v>89.426000000000002</v>
      </c>
      <c r="I142" s="29">
        <v>124.783</v>
      </c>
      <c r="J142" s="29">
        <v>160.65600000000001</v>
      </c>
      <c r="K142" s="29">
        <v>190.685</v>
      </c>
      <c r="L142" s="29">
        <v>245.464</v>
      </c>
      <c r="M142" s="29">
        <v>97.805999999999997</v>
      </c>
      <c r="N142" s="29">
        <v>55.779000000000003</v>
      </c>
      <c r="O142" s="29">
        <v>167.90100000000001</v>
      </c>
      <c r="P142" s="29">
        <v>261.03899999999999</v>
      </c>
      <c r="Q142" s="14">
        <v>0.55471974556435022</v>
      </c>
      <c r="R142" s="15" t="s">
        <v>5</v>
      </c>
    </row>
    <row r="143" spans="1:18">
      <c r="A143" s="13">
        <v>0</v>
      </c>
      <c r="B143" s="13">
        <v>0</v>
      </c>
      <c r="C143" s="13">
        <v>0</v>
      </c>
      <c r="D143" s="13">
        <v>0</v>
      </c>
      <c r="E143" s="13">
        <v>0</v>
      </c>
      <c r="F143" s="29">
        <v>46.639279999999999</v>
      </c>
      <c r="G143" s="29">
        <v>66.956000000000003</v>
      </c>
      <c r="H143" s="29">
        <v>100.12078</v>
      </c>
      <c r="I143" s="29">
        <v>133.59887000000001</v>
      </c>
      <c r="J143" s="29">
        <v>169.54582000000002</v>
      </c>
      <c r="K143" s="29">
        <v>209.45500000000001</v>
      </c>
      <c r="L143" s="29">
        <v>249.7842</v>
      </c>
      <c r="M143" s="29">
        <v>126.50682</v>
      </c>
      <c r="N143" s="29">
        <v>89.747259999999997</v>
      </c>
      <c r="O143" s="29">
        <v>212.58190999999999</v>
      </c>
      <c r="P143" s="29">
        <v>0</v>
      </c>
      <c r="Q143" s="14">
        <v>-1</v>
      </c>
      <c r="R143" s="15" t="s">
        <v>32</v>
      </c>
    </row>
    <row r="144" spans="1:18">
      <c r="A144" s="30">
        <v>0</v>
      </c>
      <c r="B144" s="30">
        <v>0</v>
      </c>
      <c r="C144" s="30">
        <v>0</v>
      </c>
      <c r="D144" s="30">
        <v>0</v>
      </c>
      <c r="E144" s="30">
        <v>0</v>
      </c>
      <c r="F144" s="31">
        <v>0</v>
      </c>
      <c r="G144" s="31">
        <v>176.61200000000002</v>
      </c>
      <c r="H144" s="31">
        <v>334.96677999999997</v>
      </c>
      <c r="I144" s="31">
        <v>484.67886999999996</v>
      </c>
      <c r="J144" s="31">
        <v>619.55781999999999</v>
      </c>
      <c r="K144" s="31">
        <v>750.13099999999997</v>
      </c>
      <c r="L144" s="31">
        <v>965.49520000000007</v>
      </c>
      <c r="M144" s="31">
        <v>506.64081999999996</v>
      </c>
      <c r="N144" s="31">
        <v>318.51725999999996</v>
      </c>
      <c r="O144" s="31">
        <v>630.83190999999999</v>
      </c>
      <c r="P144" s="31">
        <v>992.81066666666663</v>
      </c>
      <c r="Q144" s="14"/>
      <c r="R144" s="15" t="s">
        <v>6</v>
      </c>
    </row>
    <row r="145" spans="1:18">
      <c r="A145" s="34"/>
      <c r="B145" s="34"/>
      <c r="C145" s="34"/>
      <c r="D145" s="34"/>
      <c r="E145" s="34"/>
      <c r="F145" s="34">
        <v>0</v>
      </c>
      <c r="G145" s="34">
        <v>0.67008388758835524</v>
      </c>
      <c r="H145" s="34">
        <v>0.62816942670742082</v>
      </c>
      <c r="I145" s="34">
        <v>0.66834640319846172</v>
      </c>
      <c r="J145" s="34">
        <v>0.65378720890519637</v>
      </c>
      <c r="K145" s="34">
        <v>0.66134479934335522</v>
      </c>
      <c r="L145" s="34">
        <v>0.68294822866646399</v>
      </c>
      <c r="M145" s="34">
        <v>1.1867565640023803</v>
      </c>
      <c r="N145" s="34">
        <v>1.9002965733871469</v>
      </c>
      <c r="O145" s="34">
        <v>0.88689409203762926</v>
      </c>
      <c r="P145" s="34">
        <v>0.70223579440160178</v>
      </c>
      <c r="Q145" s="14"/>
      <c r="R145" s="19" t="s">
        <v>7</v>
      </c>
    </row>
    <row r="146" spans="1:18">
      <c r="A146" s="32"/>
      <c r="B146" s="32"/>
      <c r="C146" s="32"/>
      <c r="D146" s="32"/>
      <c r="E146" s="32"/>
      <c r="F146" s="32"/>
      <c r="G146" s="32"/>
      <c r="H146" s="32">
        <v>0.89662525762688783</v>
      </c>
      <c r="I146" s="32">
        <v>0.44694608223537879</v>
      </c>
      <c r="J146" s="32">
        <v>0.27828518705591621</v>
      </c>
      <c r="K146" s="32">
        <v>0.210752210342531</v>
      </c>
      <c r="L146" s="32">
        <v>0.28710211949646136</v>
      </c>
      <c r="M146" s="32">
        <v>-0.47525288577302105</v>
      </c>
      <c r="N146" s="32">
        <v>-0.37131544197327015</v>
      </c>
      <c r="O146" s="32">
        <v>0.98052661259236018</v>
      </c>
      <c r="P146" s="32">
        <v>0.57381174117629308</v>
      </c>
      <c r="Q146" s="14"/>
      <c r="R146" s="25" t="s">
        <v>33</v>
      </c>
    </row>
    <row r="147" spans="1:18">
      <c r="A147" s="177" t="s">
        <v>38</v>
      </c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26"/>
      <c r="P147" s="26"/>
      <c r="Q147" s="14"/>
      <c r="R147" s="15"/>
    </row>
    <row r="148" spans="1:18">
      <c r="A148" s="13">
        <v>0</v>
      </c>
      <c r="B148" s="13">
        <v>0</v>
      </c>
      <c r="C148" s="13">
        <v>0</v>
      </c>
      <c r="D148" s="13">
        <v>0</v>
      </c>
      <c r="E148" s="13">
        <v>0</v>
      </c>
      <c r="F148" s="29">
        <v>0</v>
      </c>
      <c r="G148" s="29">
        <v>0</v>
      </c>
      <c r="H148" s="29">
        <v>45.61099999999999</v>
      </c>
      <c r="I148" s="29">
        <v>61.811000000000007</v>
      </c>
      <c r="J148" s="29">
        <v>83.549000000000007</v>
      </c>
      <c r="K148" s="29">
        <v>104.70600000000002</v>
      </c>
      <c r="L148" s="29">
        <v>110.035</v>
      </c>
      <c r="M148" s="29">
        <v>37.125</v>
      </c>
      <c r="N148" s="29">
        <v>-43.235999999999997</v>
      </c>
      <c r="O148" s="29">
        <v>-19.131999999999991</v>
      </c>
      <c r="P148" s="29">
        <v>88.457000000000022</v>
      </c>
      <c r="Q148" s="14">
        <v>-5.6235103491532543</v>
      </c>
      <c r="R148" s="15" t="s">
        <v>3</v>
      </c>
    </row>
    <row r="149" spans="1:18">
      <c r="A149" s="13">
        <v>0</v>
      </c>
      <c r="B149" s="13">
        <v>0</v>
      </c>
      <c r="C149" s="13">
        <v>0</v>
      </c>
      <c r="D149" s="13">
        <v>0</v>
      </c>
      <c r="E149" s="13">
        <v>0</v>
      </c>
      <c r="F149" s="29">
        <v>0</v>
      </c>
      <c r="G149" s="29">
        <v>19.207999999999998</v>
      </c>
      <c r="H149" s="29">
        <v>46.055999999999997</v>
      </c>
      <c r="I149" s="29">
        <v>54.388000000000005</v>
      </c>
      <c r="J149" s="29">
        <v>75.763000000000005</v>
      </c>
      <c r="K149" s="29">
        <v>89.003999999999991</v>
      </c>
      <c r="L149" s="29">
        <v>97.763999999999982</v>
      </c>
      <c r="M149" s="29">
        <v>-50.143999999999998</v>
      </c>
      <c r="N149" s="29">
        <v>-52.521000000000001</v>
      </c>
      <c r="O149" s="29">
        <v>11.216000000000008</v>
      </c>
      <c r="P149" s="29">
        <v>104.499</v>
      </c>
      <c r="Q149" s="14">
        <v>8.3169579172610479</v>
      </c>
      <c r="R149" s="15" t="s">
        <v>4</v>
      </c>
    </row>
    <row r="150" spans="1:18">
      <c r="A150" s="13">
        <v>0</v>
      </c>
      <c r="B150" s="13">
        <v>0</v>
      </c>
      <c r="C150" s="13">
        <v>0</v>
      </c>
      <c r="D150" s="13">
        <v>0</v>
      </c>
      <c r="E150" s="13">
        <v>0</v>
      </c>
      <c r="F150" s="29">
        <v>0</v>
      </c>
      <c r="G150" s="29">
        <v>28.946000000000005</v>
      </c>
      <c r="H150" s="29">
        <v>50.522000000000006</v>
      </c>
      <c r="I150" s="29">
        <v>67.559999999999988</v>
      </c>
      <c r="J150" s="29">
        <v>82.701999999999998</v>
      </c>
      <c r="K150" s="29">
        <v>97.074000000000012</v>
      </c>
      <c r="L150" s="29">
        <v>122.346</v>
      </c>
      <c r="M150" s="29">
        <v>-21.570999999999998</v>
      </c>
      <c r="N150" s="29">
        <v>-42.741</v>
      </c>
      <c r="O150" s="29">
        <v>27.906999999999982</v>
      </c>
      <c r="P150" s="29">
        <v>122.77500000000003</v>
      </c>
      <c r="Q150" s="14">
        <v>3.3994338338051424</v>
      </c>
      <c r="R150" s="15" t="s">
        <v>5</v>
      </c>
    </row>
    <row r="151" spans="1:18">
      <c r="A151" s="13">
        <v>0</v>
      </c>
      <c r="B151" s="13">
        <v>0</v>
      </c>
      <c r="C151" s="13">
        <v>0</v>
      </c>
      <c r="D151" s="13">
        <v>0</v>
      </c>
      <c r="E151" s="13">
        <v>0</v>
      </c>
      <c r="F151" s="29">
        <v>33.275919999999999</v>
      </c>
      <c r="G151" s="29">
        <v>38.801000000000002</v>
      </c>
      <c r="H151" s="29">
        <v>56.086950000000002</v>
      </c>
      <c r="I151" s="29">
        <v>56.753239999999977</v>
      </c>
      <c r="J151" s="29">
        <v>86.072630000000004</v>
      </c>
      <c r="K151" s="29">
        <v>93.335999999999984</v>
      </c>
      <c r="L151" s="29">
        <v>118.07633000000004</v>
      </c>
      <c r="M151" s="29">
        <v>-45.138650000000013</v>
      </c>
      <c r="N151" s="29">
        <v>-12.404759999999996</v>
      </c>
      <c r="O151" s="29">
        <v>60.459209999999985</v>
      </c>
      <c r="P151" s="29">
        <v>0</v>
      </c>
      <c r="Q151" s="14">
        <v>-1</v>
      </c>
      <c r="R151" s="15" t="s">
        <v>32</v>
      </c>
    </row>
    <row r="152" spans="1:18">
      <c r="A152" s="30">
        <v>0</v>
      </c>
      <c r="B152" s="30">
        <v>0</v>
      </c>
      <c r="C152" s="30">
        <v>0</v>
      </c>
      <c r="D152" s="30">
        <v>0</v>
      </c>
      <c r="E152" s="30">
        <v>0</v>
      </c>
      <c r="F152" s="31">
        <v>79.915199999999999</v>
      </c>
      <c r="G152" s="31">
        <v>86.954999999999984</v>
      </c>
      <c r="H152" s="31">
        <v>198.27594999999997</v>
      </c>
      <c r="I152" s="31">
        <v>240.51224000000002</v>
      </c>
      <c r="J152" s="31">
        <v>328.08663000000013</v>
      </c>
      <c r="K152" s="31">
        <v>384.12</v>
      </c>
      <c r="L152" s="31">
        <v>448.22133000000008</v>
      </c>
      <c r="M152" s="31">
        <v>-79.728650000000016</v>
      </c>
      <c r="N152" s="31">
        <v>-150.90275999999994</v>
      </c>
      <c r="O152" s="31">
        <v>80.45020999999997</v>
      </c>
      <c r="P152" s="31">
        <v>420.97466666666662</v>
      </c>
      <c r="Q152" s="14"/>
      <c r="R152" s="15" t="s">
        <v>6</v>
      </c>
    </row>
    <row r="153" spans="1:18">
      <c r="A153" s="34"/>
      <c r="B153" s="34"/>
      <c r="C153" s="34"/>
      <c r="D153" s="34"/>
      <c r="E153" s="34"/>
      <c r="F153" s="34">
        <v>1</v>
      </c>
      <c r="G153" s="34">
        <v>0.32991611241164481</v>
      </c>
      <c r="H153" s="34">
        <v>0.37183057329257913</v>
      </c>
      <c r="I153" s="34">
        <v>0.33165359680153833</v>
      </c>
      <c r="J153" s="34">
        <v>0.34621279109480363</v>
      </c>
      <c r="K153" s="34">
        <v>0.33865520065664478</v>
      </c>
      <c r="L153" s="34">
        <v>0.31705177133353601</v>
      </c>
      <c r="M153" s="34">
        <v>-0.18675656400238022</v>
      </c>
      <c r="N153" s="34">
        <v>-0.90029657338714686</v>
      </c>
      <c r="O153" s="34">
        <v>0.11310590796237079</v>
      </c>
      <c r="P153" s="34">
        <v>0.29776420559839822</v>
      </c>
      <c r="Q153" s="14"/>
      <c r="R153" s="35" t="s">
        <v>39</v>
      </c>
    </row>
    <row r="154" spans="1:18">
      <c r="A154" s="36"/>
      <c r="B154" s="36"/>
      <c r="C154" s="36"/>
      <c r="D154" s="36"/>
      <c r="E154" s="36"/>
      <c r="F154" s="36"/>
      <c r="G154" s="36">
        <v>8.8090876328908552E-2</v>
      </c>
      <c r="H154" s="36">
        <v>1.2802133287332529</v>
      </c>
      <c r="I154" s="36">
        <v>0.21301771596605668</v>
      </c>
      <c r="J154" s="36">
        <v>0.36411614643811929</v>
      </c>
      <c r="K154" s="36">
        <v>0.17078833721447251</v>
      </c>
      <c r="L154" s="36">
        <v>0.16687839737582033</v>
      </c>
      <c r="M154" s="36">
        <v>-1.1778778577985123</v>
      </c>
      <c r="N154" s="36">
        <v>0.89270431645336923</v>
      </c>
      <c r="O154" s="36">
        <v>-1.5331261668109981</v>
      </c>
      <c r="P154" s="36">
        <v>4.2327354604377883</v>
      </c>
      <c r="Q154" s="14"/>
      <c r="R154" s="25" t="s">
        <v>33</v>
      </c>
    </row>
    <row r="155" spans="1:18">
      <c r="A155" s="193" t="s">
        <v>40</v>
      </c>
      <c r="B155" s="19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7"/>
      <c r="O155" s="23"/>
      <c r="P155" s="23"/>
      <c r="Q155" s="14"/>
      <c r="R155" s="10"/>
    </row>
    <row r="156" spans="1:18">
      <c r="A156" s="173" t="s">
        <v>41</v>
      </c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98"/>
      <c r="O156" s="24"/>
      <c r="P156" s="24"/>
      <c r="Q156" s="14"/>
      <c r="R156" s="10"/>
    </row>
    <row r="157" spans="1:18">
      <c r="A157" s="13">
        <v>0</v>
      </c>
      <c r="B157" s="13">
        <v>0</v>
      </c>
      <c r="C157" s="13">
        <v>0</v>
      </c>
      <c r="D157" s="13">
        <v>0</v>
      </c>
      <c r="E157" s="13">
        <v>0</v>
      </c>
      <c r="F157" s="29">
        <v>0</v>
      </c>
      <c r="G157" s="29">
        <v>0</v>
      </c>
      <c r="H157" s="29">
        <v>4.6369999999999996</v>
      </c>
      <c r="I157" s="29">
        <v>6.66</v>
      </c>
      <c r="J157" s="29">
        <v>8.6430000000000007</v>
      </c>
      <c r="K157" s="29">
        <v>10.73</v>
      </c>
      <c r="L157" s="29">
        <v>12.318</v>
      </c>
      <c r="M157" s="29">
        <v>11.750999999999999</v>
      </c>
      <c r="N157" s="29">
        <v>6.3140000000000001</v>
      </c>
      <c r="O157" s="29">
        <v>7.09</v>
      </c>
      <c r="P157" s="29">
        <v>10.554</v>
      </c>
      <c r="Q157" s="14">
        <v>0.48857545839210159</v>
      </c>
      <c r="R157" s="15" t="s">
        <v>3</v>
      </c>
    </row>
    <row r="158" spans="1:18">
      <c r="A158" s="13">
        <v>0</v>
      </c>
      <c r="B158" s="13">
        <v>0</v>
      </c>
      <c r="C158" s="13">
        <v>0</v>
      </c>
      <c r="D158" s="13">
        <v>0</v>
      </c>
      <c r="E158" s="13">
        <v>0</v>
      </c>
      <c r="F158" s="29">
        <v>0</v>
      </c>
      <c r="G158" s="29">
        <v>5.4109999999999996</v>
      </c>
      <c r="H158" s="29">
        <v>4.4640000000000004</v>
      </c>
      <c r="I158" s="29">
        <v>6.4219999999999997</v>
      </c>
      <c r="J158" s="29">
        <v>9.1839999999999993</v>
      </c>
      <c r="K158" s="29">
        <v>12.518000000000001</v>
      </c>
      <c r="L158" s="29">
        <v>14.837</v>
      </c>
      <c r="M158" s="29">
        <v>4.8650000000000002</v>
      </c>
      <c r="N158" s="29">
        <v>5.6319999999999997</v>
      </c>
      <c r="O158" s="29">
        <v>7.415</v>
      </c>
      <c r="P158" s="29">
        <v>12.106</v>
      </c>
      <c r="Q158" s="14">
        <v>0.63263654753877274</v>
      </c>
      <c r="R158" s="15" t="s">
        <v>4</v>
      </c>
    </row>
    <row r="159" spans="1:18">
      <c r="A159" s="13">
        <v>0</v>
      </c>
      <c r="B159" s="13">
        <v>0</v>
      </c>
      <c r="C159" s="13">
        <v>0</v>
      </c>
      <c r="D159" s="13">
        <v>0</v>
      </c>
      <c r="E159" s="13">
        <v>0</v>
      </c>
      <c r="F159" s="29">
        <v>0</v>
      </c>
      <c r="G159" s="29">
        <v>3.7730000000000001</v>
      </c>
      <c r="H159" s="29">
        <v>5.8330000000000002</v>
      </c>
      <c r="I159" s="29">
        <v>6.673</v>
      </c>
      <c r="J159" s="29">
        <v>8.8640000000000008</v>
      </c>
      <c r="K159" s="29">
        <v>11.09</v>
      </c>
      <c r="L159" s="29">
        <v>12.653</v>
      </c>
      <c r="M159" s="29">
        <v>9.7050000000000001</v>
      </c>
      <c r="N159" s="29">
        <v>4.5970000000000004</v>
      </c>
      <c r="O159" s="29">
        <v>10.09</v>
      </c>
      <c r="P159" s="29">
        <v>11.512</v>
      </c>
      <c r="Q159" s="14">
        <v>0.14093161546085242</v>
      </c>
      <c r="R159" s="15" t="s">
        <v>5</v>
      </c>
    </row>
    <row r="160" spans="1:18">
      <c r="A160" s="13">
        <v>0</v>
      </c>
      <c r="B160" s="13">
        <v>0</v>
      </c>
      <c r="C160" s="13">
        <v>0</v>
      </c>
      <c r="D160" s="13">
        <v>0</v>
      </c>
      <c r="E160" s="13">
        <v>0</v>
      </c>
      <c r="F160" s="29">
        <v>3.8062399999999998</v>
      </c>
      <c r="G160" s="29">
        <v>4.0940000000000003</v>
      </c>
      <c r="H160" s="29">
        <v>6.7973299999999997</v>
      </c>
      <c r="I160" s="29">
        <v>8.3252299999999995</v>
      </c>
      <c r="J160" s="29">
        <v>10.187430000000001</v>
      </c>
      <c r="K160" s="29">
        <v>10.843999999999999</v>
      </c>
      <c r="L160" s="29">
        <v>14.392749999999999</v>
      </c>
      <c r="M160" s="29">
        <v>7.8795999999999999</v>
      </c>
      <c r="N160" s="29">
        <v>7.22546</v>
      </c>
      <c r="O160" s="29">
        <v>10.41131</v>
      </c>
      <c r="P160" s="29">
        <v>0</v>
      </c>
      <c r="Q160" s="14">
        <v>-1</v>
      </c>
      <c r="R160" s="15" t="s">
        <v>32</v>
      </c>
    </row>
    <row r="161" spans="1:18">
      <c r="A161" s="30">
        <v>0</v>
      </c>
      <c r="B161" s="30">
        <v>0</v>
      </c>
      <c r="C161" s="30">
        <v>0</v>
      </c>
      <c r="D161" s="30">
        <v>0</v>
      </c>
      <c r="E161" s="30">
        <v>0</v>
      </c>
      <c r="F161" s="31">
        <v>0</v>
      </c>
      <c r="G161" s="31">
        <v>13.277999999999999</v>
      </c>
      <c r="H161" s="31">
        <v>21.73133</v>
      </c>
      <c r="I161" s="31">
        <v>28.08023</v>
      </c>
      <c r="J161" s="31">
        <v>36.878430000000002</v>
      </c>
      <c r="K161" s="31">
        <v>45.182000000000002</v>
      </c>
      <c r="L161" s="31">
        <v>54.200749999999999</v>
      </c>
      <c r="M161" s="31">
        <v>34.200599999999994</v>
      </c>
      <c r="N161" s="31">
        <v>23.768459999999997</v>
      </c>
      <c r="O161" s="31">
        <v>35.006309999999999</v>
      </c>
      <c r="P161" s="31">
        <v>45.562666666666672</v>
      </c>
      <c r="Q161" s="14"/>
      <c r="R161" s="15" t="s">
        <v>6</v>
      </c>
    </row>
    <row r="162" spans="1:18">
      <c r="A162" s="34"/>
      <c r="B162" s="34"/>
      <c r="C162" s="34"/>
      <c r="D162" s="34"/>
      <c r="E162" s="34"/>
      <c r="F162" s="34"/>
      <c r="G162" s="34">
        <v>4.9528143533887875E-2</v>
      </c>
      <c r="H162" s="34">
        <v>3.9983697658876063E-2</v>
      </c>
      <c r="I162" s="34">
        <v>3.8034283508098621E-2</v>
      </c>
      <c r="J162" s="34">
        <v>3.835224463051437E-2</v>
      </c>
      <c r="K162" s="34">
        <v>3.920377686246574E-2</v>
      </c>
      <c r="L162" s="34">
        <v>3.7814136241080175E-2</v>
      </c>
      <c r="M162" s="34">
        <v>7.8509504384391943E-2</v>
      </c>
      <c r="N162" s="34">
        <v>0.13586395438653792</v>
      </c>
      <c r="O162" s="34">
        <v>4.8527794857252664E-2</v>
      </c>
      <c r="P162" s="34">
        <v>3.1836327810204366E-2</v>
      </c>
      <c r="Q162" s="14"/>
      <c r="R162" s="19" t="s">
        <v>7</v>
      </c>
    </row>
    <row r="163" spans="1:18">
      <c r="A163" s="32"/>
      <c r="B163" s="32"/>
      <c r="C163" s="32"/>
      <c r="D163" s="32"/>
      <c r="E163" s="32"/>
      <c r="F163" s="32"/>
      <c r="G163" s="32"/>
      <c r="H163" s="32">
        <v>0.63664181352613358</v>
      </c>
      <c r="I163" s="32">
        <v>0.29215423078108893</v>
      </c>
      <c r="J163" s="32">
        <v>0.31332364442883831</v>
      </c>
      <c r="K163" s="32">
        <v>0.22516061556850442</v>
      </c>
      <c r="L163" s="32">
        <v>0.19960935770882204</v>
      </c>
      <c r="M163" s="32">
        <v>-0.36900135145731383</v>
      </c>
      <c r="N163" s="32">
        <v>-0.30502798196522862</v>
      </c>
      <c r="O163" s="32">
        <v>0.47280513756465514</v>
      </c>
      <c r="P163" s="32">
        <v>0.30155582426901528</v>
      </c>
      <c r="Q163" s="14"/>
      <c r="R163" s="25" t="s">
        <v>33</v>
      </c>
    </row>
    <row r="164" spans="1:18">
      <c r="A164" s="173" t="s">
        <v>42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98"/>
      <c r="O164" s="24"/>
      <c r="P164" s="24"/>
      <c r="Q164" s="14"/>
      <c r="R164" s="10"/>
    </row>
    <row r="165" spans="1:18">
      <c r="A165" s="13">
        <v>0</v>
      </c>
      <c r="B165" s="13">
        <v>0</v>
      </c>
      <c r="C165" s="13">
        <v>0</v>
      </c>
      <c r="D165" s="13">
        <v>0</v>
      </c>
      <c r="E165" s="13">
        <v>0</v>
      </c>
      <c r="F165" s="29">
        <v>0</v>
      </c>
      <c r="G165" s="29">
        <v>0</v>
      </c>
      <c r="H165" s="29">
        <v>12.885999999999999</v>
      </c>
      <c r="I165" s="29">
        <v>16.216000000000001</v>
      </c>
      <c r="J165" s="29">
        <v>21.957999999999998</v>
      </c>
      <c r="K165" s="29">
        <v>26.763999999999999</v>
      </c>
      <c r="L165" s="29">
        <v>29.655999999999999</v>
      </c>
      <c r="M165" s="29">
        <v>18.544</v>
      </c>
      <c r="N165" s="29">
        <v>19.045000000000002</v>
      </c>
      <c r="O165" s="29">
        <v>21.765000000000001</v>
      </c>
      <c r="P165" s="29">
        <v>16.446999999999999</v>
      </c>
      <c r="Q165" s="14">
        <v>-0.2443372386859638</v>
      </c>
      <c r="R165" s="15" t="s">
        <v>3</v>
      </c>
    </row>
    <row r="166" spans="1:18">
      <c r="A166" s="13">
        <v>0</v>
      </c>
      <c r="B166" s="13">
        <v>0</v>
      </c>
      <c r="C166" s="13">
        <v>0</v>
      </c>
      <c r="D166" s="13">
        <v>0</v>
      </c>
      <c r="E166" s="13">
        <v>0</v>
      </c>
      <c r="F166" s="29">
        <v>0</v>
      </c>
      <c r="G166" s="29">
        <v>8.2690000000000001</v>
      </c>
      <c r="H166" s="29">
        <v>15.211</v>
      </c>
      <c r="I166" s="29">
        <v>14.526</v>
      </c>
      <c r="J166" s="29">
        <v>23.65</v>
      </c>
      <c r="K166" s="29">
        <v>24.170999999999999</v>
      </c>
      <c r="L166" s="29">
        <v>30.69</v>
      </c>
      <c r="M166" s="29">
        <v>21.661999999999999</v>
      </c>
      <c r="N166" s="29">
        <v>21.622</v>
      </c>
      <c r="O166" s="29">
        <v>24.119</v>
      </c>
      <c r="P166" s="29">
        <v>22.701000000000001</v>
      </c>
      <c r="Q166" s="14">
        <v>-5.8791823873294846E-2</v>
      </c>
      <c r="R166" s="15" t="s">
        <v>4</v>
      </c>
    </row>
    <row r="167" spans="1:18">
      <c r="A167" s="13">
        <v>0</v>
      </c>
      <c r="B167" s="13">
        <v>0</v>
      </c>
      <c r="C167" s="13">
        <v>0</v>
      </c>
      <c r="D167" s="13">
        <v>0</v>
      </c>
      <c r="E167" s="13">
        <v>0</v>
      </c>
      <c r="F167" s="29">
        <v>0</v>
      </c>
      <c r="G167" s="29">
        <v>8.202</v>
      </c>
      <c r="H167" s="29">
        <v>12.945</v>
      </c>
      <c r="I167" s="29">
        <v>13.907999999999999</v>
      </c>
      <c r="J167" s="29">
        <v>22.972999999999999</v>
      </c>
      <c r="K167" s="29">
        <v>25.785</v>
      </c>
      <c r="L167" s="29">
        <v>29.594000000000001</v>
      </c>
      <c r="M167" s="29">
        <v>20.661000000000001</v>
      </c>
      <c r="N167" s="29">
        <v>23.533999999999999</v>
      </c>
      <c r="O167" s="29">
        <v>22.41</v>
      </c>
      <c r="P167" s="29">
        <v>24.664999999999999</v>
      </c>
      <c r="Q167" s="14">
        <v>0.10062472110664866</v>
      </c>
      <c r="R167" s="15" t="s">
        <v>5</v>
      </c>
    </row>
    <row r="168" spans="1:18">
      <c r="A168" s="13">
        <v>0</v>
      </c>
      <c r="B168" s="13">
        <v>0</v>
      </c>
      <c r="C168" s="13">
        <v>0</v>
      </c>
      <c r="D168" s="13">
        <v>0</v>
      </c>
      <c r="E168" s="13">
        <v>0</v>
      </c>
      <c r="F168" s="29">
        <v>8.9227800000000013</v>
      </c>
      <c r="G168" s="29">
        <v>10.493</v>
      </c>
      <c r="H168" s="29">
        <v>11.000719999999999</v>
      </c>
      <c r="I168" s="29">
        <v>16.31118</v>
      </c>
      <c r="J168" s="29">
        <v>4.5541400000000003</v>
      </c>
      <c r="K168" s="29">
        <v>30.576000000000001</v>
      </c>
      <c r="L168" s="29">
        <v>23.701310000000003</v>
      </c>
      <c r="M168" s="29">
        <v>23.590029999999999</v>
      </c>
      <c r="N168" s="29">
        <v>19.72429</v>
      </c>
      <c r="O168" s="29">
        <v>23.859470000000002</v>
      </c>
      <c r="P168" s="29">
        <v>0</v>
      </c>
      <c r="Q168" s="14">
        <v>-1</v>
      </c>
      <c r="R168" s="15" t="s">
        <v>32</v>
      </c>
    </row>
    <row r="169" spans="1:18">
      <c r="A169" s="30">
        <v>0</v>
      </c>
      <c r="B169" s="30">
        <v>0</v>
      </c>
      <c r="C169" s="30">
        <v>0</v>
      </c>
      <c r="D169" s="30">
        <v>0</v>
      </c>
      <c r="E169" s="30">
        <v>0</v>
      </c>
      <c r="F169" s="31">
        <v>0</v>
      </c>
      <c r="G169" s="31">
        <v>26.963999999999999</v>
      </c>
      <c r="H169" s="31">
        <v>52.042720000000003</v>
      </c>
      <c r="I169" s="31">
        <v>60.961179999999999</v>
      </c>
      <c r="J169" s="31">
        <v>73.135139999999993</v>
      </c>
      <c r="K169" s="31">
        <v>107.29599999999999</v>
      </c>
      <c r="L169" s="31">
        <v>113.64131</v>
      </c>
      <c r="M169" s="31">
        <v>84.457030000000003</v>
      </c>
      <c r="N169" s="31">
        <v>83.92528999999999</v>
      </c>
      <c r="O169" s="31">
        <v>92.153469999999999</v>
      </c>
      <c r="P169" s="31">
        <v>85.084000000000003</v>
      </c>
      <c r="Q169" s="14"/>
      <c r="R169" s="15" t="s">
        <v>6</v>
      </c>
    </row>
    <row r="170" spans="1:18">
      <c r="A170" s="34"/>
      <c r="B170" s="34"/>
      <c r="C170" s="34"/>
      <c r="D170" s="34"/>
      <c r="E170" s="34"/>
      <c r="F170" s="34"/>
      <c r="G170" s="34">
        <v>0.10057816404938641</v>
      </c>
      <c r="H170" s="34">
        <v>9.5753935991287356E-2</v>
      </c>
      <c r="I170" s="34">
        <v>8.2571075917406353E-2</v>
      </c>
      <c r="J170" s="34">
        <v>7.6057922757745283E-2</v>
      </c>
      <c r="K170" s="34">
        <v>9.3099208583841436E-2</v>
      </c>
      <c r="L170" s="34">
        <v>7.9283920959669879E-2</v>
      </c>
      <c r="M170" s="34">
        <v>0.19387611816979008</v>
      </c>
      <c r="N170" s="34">
        <v>0.47972909361552946</v>
      </c>
      <c r="O170" s="34">
        <v>0.12774853126604854</v>
      </c>
      <c r="P170" s="34">
        <v>5.9451351590558678E-2</v>
      </c>
      <c r="Q170" s="14"/>
      <c r="R170" s="19" t="s">
        <v>7</v>
      </c>
    </row>
    <row r="171" spans="1:18">
      <c r="A171" s="32"/>
      <c r="B171" s="32"/>
      <c r="C171" s="32"/>
      <c r="D171" s="32"/>
      <c r="E171" s="32"/>
      <c r="F171" s="32"/>
      <c r="G171" s="32"/>
      <c r="H171" s="32">
        <v>0.93008159026850645</v>
      </c>
      <c r="I171" s="32">
        <v>0.17136806070090094</v>
      </c>
      <c r="J171" s="32">
        <v>0.19970020265355748</v>
      </c>
      <c r="K171" s="32">
        <v>0.4670922896982217</v>
      </c>
      <c r="L171" s="32">
        <v>5.913836489710711E-2</v>
      </c>
      <c r="M171" s="32">
        <v>-0.25681048555318486</v>
      </c>
      <c r="N171" s="32">
        <v>-6.2959827026833892E-3</v>
      </c>
      <c r="O171" s="32">
        <v>9.804172258445587E-2</v>
      </c>
      <c r="P171" s="32">
        <v>-7.6714094433991464E-2</v>
      </c>
      <c r="Q171" s="14"/>
      <c r="R171" s="25" t="s">
        <v>33</v>
      </c>
    </row>
    <row r="172" spans="1:18">
      <c r="A172" s="193" t="s">
        <v>43</v>
      </c>
      <c r="B172" s="19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7"/>
      <c r="O172" s="23"/>
      <c r="P172" s="23"/>
      <c r="Q172" s="14"/>
      <c r="R172" s="10"/>
    </row>
    <row r="173" spans="1:18">
      <c r="A173" s="13">
        <v>0</v>
      </c>
      <c r="B173" s="13">
        <v>0</v>
      </c>
      <c r="C173" s="13">
        <v>0</v>
      </c>
      <c r="D173" s="13">
        <v>0</v>
      </c>
      <c r="E173" s="13">
        <v>0</v>
      </c>
      <c r="F173" s="29">
        <v>0</v>
      </c>
      <c r="G173" s="29">
        <v>0</v>
      </c>
      <c r="H173" s="29">
        <v>17.523</v>
      </c>
      <c r="I173" s="29">
        <v>22.876000000000001</v>
      </c>
      <c r="J173" s="29">
        <v>30.600999999999999</v>
      </c>
      <c r="K173" s="29">
        <v>37.494</v>
      </c>
      <c r="L173" s="29">
        <v>41.973999999999997</v>
      </c>
      <c r="M173" s="29">
        <v>30.295000000000002</v>
      </c>
      <c r="N173" s="29">
        <v>25.359000000000002</v>
      </c>
      <c r="O173" s="29">
        <v>28.855</v>
      </c>
      <c r="P173" s="29">
        <v>27.001000000000001</v>
      </c>
      <c r="Q173" s="14">
        <v>-6.4252295962571426E-2</v>
      </c>
      <c r="R173" s="15" t="s">
        <v>3</v>
      </c>
    </row>
    <row r="174" spans="1:18">
      <c r="A174" s="13">
        <v>0</v>
      </c>
      <c r="B174" s="13">
        <v>0</v>
      </c>
      <c r="C174" s="13">
        <v>0</v>
      </c>
      <c r="D174" s="13">
        <v>0</v>
      </c>
      <c r="E174" s="13">
        <v>0</v>
      </c>
      <c r="F174" s="29">
        <v>0</v>
      </c>
      <c r="G174" s="29">
        <v>13.68</v>
      </c>
      <c r="H174" s="29">
        <v>19.675000000000001</v>
      </c>
      <c r="I174" s="29">
        <v>20.948</v>
      </c>
      <c r="J174" s="29">
        <v>32.834000000000003</v>
      </c>
      <c r="K174" s="29">
        <v>36.689</v>
      </c>
      <c r="L174" s="29">
        <v>45.527000000000001</v>
      </c>
      <c r="M174" s="29">
        <v>26.527000000000001</v>
      </c>
      <c r="N174" s="29">
        <v>27.254000000000001</v>
      </c>
      <c r="O174" s="29">
        <v>31.533999999999999</v>
      </c>
      <c r="P174" s="29">
        <v>34.807000000000002</v>
      </c>
      <c r="Q174" s="14">
        <v>0.10379273165472203</v>
      </c>
      <c r="R174" s="15" t="s">
        <v>4</v>
      </c>
    </row>
    <row r="175" spans="1:18">
      <c r="A175" s="13">
        <v>0</v>
      </c>
      <c r="B175" s="13">
        <v>0</v>
      </c>
      <c r="C175" s="13">
        <v>0</v>
      </c>
      <c r="D175" s="13">
        <v>0</v>
      </c>
      <c r="E175" s="13">
        <v>0</v>
      </c>
      <c r="F175" s="29">
        <v>0</v>
      </c>
      <c r="G175" s="29">
        <v>11.975</v>
      </c>
      <c r="H175" s="29">
        <v>18.777999999999999</v>
      </c>
      <c r="I175" s="29">
        <v>20.581</v>
      </c>
      <c r="J175" s="29">
        <v>31.837</v>
      </c>
      <c r="K175" s="29">
        <v>36.875</v>
      </c>
      <c r="L175" s="29">
        <v>42.247</v>
      </c>
      <c r="M175" s="29">
        <v>30.366</v>
      </c>
      <c r="N175" s="29">
        <v>28.131</v>
      </c>
      <c r="O175" s="29">
        <v>32.5</v>
      </c>
      <c r="P175" s="29">
        <v>36.177</v>
      </c>
      <c r="Q175" s="14">
        <v>0.11313846153846163</v>
      </c>
      <c r="R175" s="15" t="s">
        <v>5</v>
      </c>
    </row>
    <row r="176" spans="1:18">
      <c r="A176" s="13">
        <v>0</v>
      </c>
      <c r="B176" s="13">
        <v>0</v>
      </c>
      <c r="C176" s="13">
        <v>0</v>
      </c>
      <c r="D176" s="13">
        <v>0</v>
      </c>
      <c r="E176" s="13">
        <v>0</v>
      </c>
      <c r="F176" s="29">
        <v>12.729010000000001</v>
      </c>
      <c r="G176" s="29">
        <v>14.587</v>
      </c>
      <c r="H176" s="29">
        <v>17.79805</v>
      </c>
      <c r="I176" s="29">
        <v>24.636410000000001</v>
      </c>
      <c r="J176" s="29">
        <v>14.741569999999999</v>
      </c>
      <c r="K176" s="29">
        <v>41.42</v>
      </c>
      <c r="L176" s="29">
        <v>38.094070000000002</v>
      </c>
      <c r="M176" s="29">
        <v>31.469630000000002</v>
      </c>
      <c r="N176" s="29">
        <v>26.949750000000002</v>
      </c>
      <c r="O176" s="29">
        <v>34.270780000000002</v>
      </c>
      <c r="P176" s="29">
        <v>0</v>
      </c>
      <c r="Q176" s="14">
        <v>-1</v>
      </c>
      <c r="R176" s="15" t="s">
        <v>32</v>
      </c>
    </row>
    <row r="177" spans="1:18">
      <c r="A177" s="30">
        <v>0</v>
      </c>
      <c r="B177" s="30">
        <v>0</v>
      </c>
      <c r="C177" s="30">
        <v>0</v>
      </c>
      <c r="D177" s="30">
        <v>0</v>
      </c>
      <c r="E177" s="30">
        <v>0</v>
      </c>
      <c r="F177" s="31">
        <v>0</v>
      </c>
      <c r="G177" s="31">
        <v>40.242000000000004</v>
      </c>
      <c r="H177" s="31">
        <v>73.774050000000003</v>
      </c>
      <c r="I177" s="31">
        <v>89.041409999999999</v>
      </c>
      <c r="J177" s="31">
        <v>110.01357</v>
      </c>
      <c r="K177" s="31">
        <v>152.47800000000001</v>
      </c>
      <c r="L177" s="31">
        <v>167.84206999999998</v>
      </c>
      <c r="M177" s="31">
        <v>118.65763000000001</v>
      </c>
      <c r="N177" s="31">
        <v>107.69374999999999</v>
      </c>
      <c r="O177" s="31">
        <v>127.15978</v>
      </c>
      <c r="P177" s="31">
        <v>130.64666666666668</v>
      </c>
      <c r="Q177" s="14"/>
      <c r="R177" s="15" t="s">
        <v>6</v>
      </c>
    </row>
    <row r="178" spans="1:18">
      <c r="A178" s="34"/>
      <c r="B178" s="34"/>
      <c r="C178" s="34"/>
      <c r="D178" s="34"/>
      <c r="E178" s="34"/>
      <c r="F178" s="34"/>
      <c r="G178" s="34">
        <v>0.15010630758327431</v>
      </c>
      <c r="H178" s="34">
        <v>0.13573763365016342</v>
      </c>
      <c r="I178" s="34">
        <v>0.12060535942550496</v>
      </c>
      <c r="J178" s="34">
        <v>0.11441016738825965</v>
      </c>
      <c r="K178" s="34">
        <v>0.13230298544630717</v>
      </c>
      <c r="L178" s="34">
        <v>0.1170980641774314</v>
      </c>
      <c r="M178" s="34">
        <v>0.27238562255418203</v>
      </c>
      <c r="N178" s="34">
        <v>0.61559304800206749</v>
      </c>
      <c r="O178" s="34">
        <v>0.17627632612330121</v>
      </c>
      <c r="P178" s="34">
        <v>9.1287679400763044E-2</v>
      </c>
      <c r="Q178" s="14"/>
      <c r="R178" s="19" t="s">
        <v>7</v>
      </c>
    </row>
    <row r="179" spans="1:18">
      <c r="A179" s="32"/>
      <c r="B179" s="32"/>
      <c r="C179" s="32"/>
      <c r="D179" s="32"/>
      <c r="E179" s="32"/>
      <c r="F179" s="32"/>
      <c r="G179" s="32"/>
      <c r="H179" s="32">
        <v>0.83326002683763223</v>
      </c>
      <c r="I179" s="32">
        <v>0.20694756489578636</v>
      </c>
      <c r="J179" s="32">
        <v>0.23553265834402226</v>
      </c>
      <c r="K179" s="32">
        <v>0.38599265526970905</v>
      </c>
      <c r="L179" s="32">
        <v>0.1007625362347353</v>
      </c>
      <c r="M179" s="32">
        <v>-0.29303999885130094</v>
      </c>
      <c r="N179" s="32">
        <v>-9.2399283552182965E-2</v>
      </c>
      <c r="O179" s="32">
        <v>0.18075357205037434</v>
      </c>
      <c r="P179" s="32">
        <v>2.7421301504820805E-2</v>
      </c>
      <c r="Q179" s="14"/>
      <c r="R179" s="25" t="s">
        <v>33</v>
      </c>
    </row>
    <row r="180" spans="1:18">
      <c r="A180" s="173" t="s">
        <v>44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98"/>
      <c r="O180" s="24"/>
      <c r="P180" s="24"/>
      <c r="Q180" s="14"/>
      <c r="R180" s="10"/>
    </row>
    <row r="181" spans="1:18">
      <c r="A181" s="37">
        <v>0</v>
      </c>
      <c r="B181" s="37">
        <v>0</v>
      </c>
      <c r="C181" s="37">
        <v>0</v>
      </c>
      <c r="D181" s="37">
        <v>0</v>
      </c>
      <c r="E181" s="37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14" t="e">
        <v>#DIV/0!</v>
      </c>
      <c r="R181" s="15" t="s">
        <v>3</v>
      </c>
    </row>
    <row r="182" spans="1:18">
      <c r="A182" s="39">
        <v>0</v>
      </c>
      <c r="B182" s="39">
        <v>0</v>
      </c>
      <c r="C182" s="39">
        <v>0</v>
      </c>
      <c r="D182" s="39">
        <v>0</v>
      </c>
      <c r="E182" s="39">
        <v>0</v>
      </c>
      <c r="F182" s="29">
        <v>0</v>
      </c>
      <c r="G182" s="29">
        <v>3.91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14" t="e">
        <v>#DIV/0!</v>
      </c>
      <c r="R182" s="15" t="s">
        <v>4</v>
      </c>
    </row>
    <row r="183" spans="1:18">
      <c r="A183" s="39">
        <v>0</v>
      </c>
      <c r="B183" s="39">
        <v>0</v>
      </c>
      <c r="C183" s="39">
        <v>0</v>
      </c>
      <c r="D183" s="39">
        <v>0</v>
      </c>
      <c r="E183" s="39">
        <v>0</v>
      </c>
      <c r="F183" s="29">
        <v>0</v>
      </c>
      <c r="G183" s="29">
        <v>4.5830000000000002</v>
      </c>
      <c r="H183" s="29">
        <v>-2.5649999999999999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9">
        <v>0</v>
      </c>
      <c r="Q183" s="14" t="e">
        <v>#DIV/0!</v>
      </c>
      <c r="R183" s="15" t="s">
        <v>5</v>
      </c>
    </row>
    <row r="184" spans="1:18">
      <c r="A184" s="39">
        <v>0</v>
      </c>
      <c r="B184" s="39">
        <v>0</v>
      </c>
      <c r="C184" s="39">
        <v>0</v>
      </c>
      <c r="D184" s="39">
        <v>0</v>
      </c>
      <c r="E184" s="39">
        <v>0</v>
      </c>
      <c r="F184" s="29">
        <v>2.1864699999999999</v>
      </c>
      <c r="G184" s="29">
        <v>4.694</v>
      </c>
      <c r="H184" s="29">
        <v>0</v>
      </c>
      <c r="I184" s="29">
        <v>0</v>
      </c>
      <c r="J184" s="29">
        <v>5.0816600000000003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14" t="e">
        <v>#DIV/0!</v>
      </c>
      <c r="R184" s="15" t="s">
        <v>32</v>
      </c>
    </row>
    <row r="185" spans="1:18">
      <c r="A185" s="40">
        <v>0</v>
      </c>
      <c r="B185" s="40">
        <v>0</v>
      </c>
      <c r="C185" s="40">
        <v>0</v>
      </c>
      <c r="D185" s="40">
        <v>0</v>
      </c>
      <c r="E185" s="40">
        <v>0</v>
      </c>
      <c r="F185" s="31">
        <v>0</v>
      </c>
      <c r="G185" s="31">
        <v>13.187000000000001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41">
        <v>0</v>
      </c>
      <c r="O185" s="41">
        <v>0</v>
      </c>
      <c r="P185" s="41">
        <v>0</v>
      </c>
      <c r="Q185" s="14"/>
      <c r="R185" s="15" t="s">
        <v>6</v>
      </c>
    </row>
    <row r="186" spans="1:18">
      <c r="A186" s="18"/>
      <c r="B186" s="18"/>
      <c r="C186" s="18"/>
      <c r="D186" s="18"/>
      <c r="E186" s="18"/>
      <c r="F186" s="18"/>
      <c r="G186" s="18">
        <v>4.9188705285538446E-2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4"/>
      <c r="R186" s="19" t="s">
        <v>7</v>
      </c>
    </row>
    <row r="187" spans="1:18">
      <c r="A187" s="195" t="s">
        <v>45</v>
      </c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42"/>
      <c r="P187" s="42"/>
      <c r="Q187" s="14"/>
      <c r="R187" s="10"/>
    </row>
    <row r="188" spans="1:18">
      <c r="A188" s="39">
        <v>0</v>
      </c>
      <c r="B188" s="39">
        <v>0</v>
      </c>
      <c r="C188" s="39"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0.82899999999999996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14" t="e">
        <v>#DIV/0!</v>
      </c>
      <c r="R188" s="15" t="s">
        <v>3</v>
      </c>
    </row>
    <row r="189" spans="1:18">
      <c r="A189" s="39">
        <v>0</v>
      </c>
      <c r="B189" s="39">
        <v>0</v>
      </c>
      <c r="C189" s="39">
        <v>0</v>
      </c>
      <c r="D189" s="43">
        <v>0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14" t="e">
        <v>#DIV/0!</v>
      </c>
      <c r="R189" s="15" t="s">
        <v>4</v>
      </c>
    </row>
    <row r="190" spans="1:18">
      <c r="A190" s="39">
        <v>0</v>
      </c>
      <c r="B190" s="39">
        <v>0</v>
      </c>
      <c r="C190" s="39"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0.23799999999999999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14" t="e">
        <v>#DIV/0!</v>
      </c>
      <c r="R190" s="15" t="s">
        <v>5</v>
      </c>
    </row>
    <row r="191" spans="1:18">
      <c r="A191" s="39">
        <v>0</v>
      </c>
      <c r="B191" s="39">
        <v>0</v>
      </c>
      <c r="C191" s="39"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0.58126</v>
      </c>
      <c r="K191" s="43">
        <v>0</v>
      </c>
      <c r="L191" s="43">
        <v>0</v>
      </c>
      <c r="M191" s="43">
        <v>0</v>
      </c>
      <c r="N191" s="43">
        <v>0</v>
      </c>
      <c r="O191" s="43">
        <v>0</v>
      </c>
      <c r="P191" s="43">
        <v>0</v>
      </c>
      <c r="Q191" s="14" t="e">
        <v>#DIV/0!</v>
      </c>
      <c r="R191" s="15" t="s">
        <v>32</v>
      </c>
    </row>
    <row r="192" spans="1:18">
      <c r="A192" s="40">
        <v>0</v>
      </c>
      <c r="B192" s="40">
        <v>0</v>
      </c>
      <c r="C192" s="40">
        <v>0</v>
      </c>
      <c r="D192" s="40"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0.82899999999999996</v>
      </c>
      <c r="J192" s="40">
        <v>0.81925999999999999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14"/>
      <c r="R192" s="15" t="s">
        <v>6</v>
      </c>
    </row>
    <row r="193" spans="1:19">
      <c r="A193" s="195" t="s">
        <v>46</v>
      </c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42"/>
      <c r="P193" s="42"/>
      <c r="Q193" s="14"/>
      <c r="R193" s="10"/>
    </row>
    <row r="194" spans="1:19">
      <c r="A194" s="39">
        <v>0</v>
      </c>
      <c r="B194" s="39">
        <v>0</v>
      </c>
      <c r="C194" s="39"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-0.32</v>
      </c>
      <c r="Q194" s="14" t="e">
        <v>#DIV/0!</v>
      </c>
      <c r="R194" s="15" t="s">
        <v>3</v>
      </c>
    </row>
    <row r="195" spans="1:19">
      <c r="A195" s="39">
        <v>0</v>
      </c>
      <c r="B195" s="39">
        <v>0</v>
      </c>
      <c r="C195" s="39"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-0.21</v>
      </c>
      <c r="Q195" s="14" t="e">
        <v>#DIV/0!</v>
      </c>
      <c r="R195" s="15" t="s">
        <v>4</v>
      </c>
    </row>
    <row r="196" spans="1:19">
      <c r="A196" s="39">
        <v>0</v>
      </c>
      <c r="B196" s="39">
        <v>0</v>
      </c>
      <c r="C196" s="39"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-0.25700000000000001</v>
      </c>
      <c r="Q196" s="14" t="e">
        <v>#DIV/0!</v>
      </c>
      <c r="R196" s="15" t="s">
        <v>5</v>
      </c>
    </row>
    <row r="197" spans="1:19">
      <c r="A197" s="39">
        <v>0</v>
      </c>
      <c r="B197" s="39">
        <v>0</v>
      </c>
      <c r="C197" s="39"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-2.1499999999999998E-2</v>
      </c>
      <c r="P197" s="43">
        <v>0</v>
      </c>
      <c r="Q197" s="14">
        <v>-1</v>
      </c>
      <c r="R197" s="15" t="s">
        <v>32</v>
      </c>
    </row>
    <row r="198" spans="1:19">
      <c r="A198" s="40">
        <v>0</v>
      </c>
      <c r="B198" s="40">
        <v>0</v>
      </c>
      <c r="C198" s="40">
        <v>0</v>
      </c>
      <c r="D198" s="40">
        <v>0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-2.1499999999999998E-2</v>
      </c>
      <c r="P198" s="40">
        <v>-0.78700000000000003</v>
      </c>
      <c r="Q198" s="14"/>
      <c r="R198" s="15" t="s">
        <v>6</v>
      </c>
    </row>
    <row r="199" spans="1:19">
      <c r="A199" s="177" t="s">
        <v>47</v>
      </c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211"/>
      <c r="O199" s="26"/>
      <c r="P199" s="26"/>
      <c r="Q199" s="14"/>
      <c r="R199" s="10"/>
      <c r="S199" s="7" t="s">
        <v>48</v>
      </c>
    </row>
    <row r="200" spans="1:19">
      <c r="A200" s="13">
        <v>0</v>
      </c>
      <c r="B200" s="13">
        <v>0</v>
      </c>
      <c r="C200" s="13">
        <v>0</v>
      </c>
      <c r="D200" s="13">
        <v>0</v>
      </c>
      <c r="E200" s="13">
        <v>0</v>
      </c>
      <c r="F200" s="29">
        <v>0</v>
      </c>
      <c r="G200" s="29">
        <v>0</v>
      </c>
      <c r="H200" s="29">
        <v>30.120999999999992</v>
      </c>
      <c r="I200" s="29">
        <v>43.645000000000003</v>
      </c>
      <c r="J200" s="29">
        <v>55.007000000000005</v>
      </c>
      <c r="K200" s="29">
        <v>68.931000000000012</v>
      </c>
      <c r="L200" s="29">
        <v>72.546999999999997</v>
      </c>
      <c r="M200" s="29">
        <v>12.573000000000022</v>
      </c>
      <c r="N200" s="29">
        <v>-67.343999999999994</v>
      </c>
      <c r="O200" s="29">
        <v>-43.878999999999991</v>
      </c>
      <c r="P200" s="29">
        <v>66.755999999999972</v>
      </c>
      <c r="Q200" s="14">
        <v>-2.5213655735089677</v>
      </c>
      <c r="R200" s="15" t="s">
        <v>3</v>
      </c>
    </row>
    <row r="201" spans="1:19">
      <c r="A201" s="13">
        <v>0</v>
      </c>
      <c r="B201" s="13">
        <v>0</v>
      </c>
      <c r="C201" s="13">
        <v>0</v>
      </c>
      <c r="D201" s="13">
        <v>0</v>
      </c>
      <c r="E201" s="13">
        <v>0</v>
      </c>
      <c r="F201" s="29">
        <v>0</v>
      </c>
      <c r="G201" s="29">
        <v>3.2539999999999942</v>
      </c>
      <c r="H201" s="29">
        <v>29.987999999999996</v>
      </c>
      <c r="I201" s="29">
        <v>36.579000000000015</v>
      </c>
      <c r="J201" s="29">
        <v>48.786999999999978</v>
      </c>
      <c r="K201" s="29">
        <v>58.970999999999997</v>
      </c>
      <c r="L201" s="29">
        <v>57.524000000000015</v>
      </c>
      <c r="M201" s="29">
        <v>-76.085999999999999</v>
      </c>
      <c r="N201" s="29">
        <v>-78.537999999999997</v>
      </c>
      <c r="O201" s="29">
        <v>-18.556999999999995</v>
      </c>
      <c r="P201" s="29">
        <v>71.665999999999968</v>
      </c>
      <c r="Q201" s="14">
        <v>-4.8619388909845336</v>
      </c>
      <c r="R201" s="15" t="s">
        <v>4</v>
      </c>
    </row>
    <row r="202" spans="1:19">
      <c r="A202" s="13">
        <v>0</v>
      </c>
      <c r="B202" s="13">
        <v>0</v>
      </c>
      <c r="C202" s="13">
        <v>0</v>
      </c>
      <c r="D202" s="13">
        <v>0</v>
      </c>
      <c r="E202" s="13">
        <v>0</v>
      </c>
      <c r="F202" s="29">
        <v>0</v>
      </c>
      <c r="G202" s="29">
        <v>13.266999999999994</v>
      </c>
      <c r="H202" s="29">
        <v>36.311999999999991</v>
      </c>
      <c r="I202" s="29">
        <v>49.877999999999986</v>
      </c>
      <c r="J202" s="29">
        <v>54.249999999999986</v>
      </c>
      <c r="K202" s="29">
        <v>63.481999999999971</v>
      </c>
      <c r="L202" s="29">
        <v>84.310000000000016</v>
      </c>
      <c r="M202" s="29">
        <v>-51.41</v>
      </c>
      <c r="N202" s="29">
        <v>-69.054000000000002</v>
      </c>
      <c r="O202" s="29">
        <v>-2.4910000000000139</v>
      </c>
      <c r="P202" s="29">
        <v>91.563000000000017</v>
      </c>
      <c r="Q202" s="14">
        <v>-37.757527097550984</v>
      </c>
      <c r="R202" s="15" t="s">
        <v>5</v>
      </c>
    </row>
    <row r="203" spans="1:19">
      <c r="A203" s="13">
        <v>0</v>
      </c>
      <c r="B203" s="13">
        <v>0</v>
      </c>
      <c r="C203" s="13">
        <v>0</v>
      </c>
      <c r="D203" s="13">
        <v>0</v>
      </c>
      <c r="E203" s="13">
        <v>0</v>
      </c>
      <c r="F203" s="29">
        <v>19.928510000000003</v>
      </c>
      <c r="G203" s="29">
        <v>21.527999999999999</v>
      </c>
      <c r="H203" s="29">
        <v>40.907930000000007</v>
      </c>
      <c r="I203" s="29">
        <v>35.294059999999988</v>
      </c>
      <c r="J203" s="29">
        <v>69.693830000000005</v>
      </c>
      <c r="K203" s="29">
        <v>58.497999999999976</v>
      </c>
      <c r="L203" s="29">
        <v>85.627969999999991</v>
      </c>
      <c r="M203" s="29">
        <v>-74.751760000000019</v>
      </c>
      <c r="N203" s="29">
        <v>-36.331920000000004</v>
      </c>
      <c r="O203" s="29">
        <v>28.279990000000002</v>
      </c>
      <c r="P203" s="29">
        <v>0</v>
      </c>
      <c r="Q203" s="14">
        <v>-1</v>
      </c>
      <c r="R203" s="15" t="s">
        <v>32</v>
      </c>
    </row>
    <row r="204" spans="1:19">
      <c r="A204" s="30">
        <v>0</v>
      </c>
      <c r="B204" s="30">
        <v>0</v>
      </c>
      <c r="C204" s="30">
        <v>0</v>
      </c>
      <c r="D204" s="30">
        <v>0</v>
      </c>
      <c r="E204" s="30">
        <v>0</v>
      </c>
      <c r="F204" s="31">
        <v>0</v>
      </c>
      <c r="G204" s="31">
        <v>38.04899999999995</v>
      </c>
      <c r="H204" s="31">
        <v>134.76393000000007</v>
      </c>
      <c r="I204" s="31">
        <v>165.39606000000015</v>
      </c>
      <c r="J204" s="31">
        <v>232.81948999999994</v>
      </c>
      <c r="K204" s="31">
        <v>249.88200000000001</v>
      </c>
      <c r="L204" s="31">
        <v>300.00896999999981</v>
      </c>
      <c r="M204" s="31">
        <v>-189.67475999999996</v>
      </c>
      <c r="N204" s="31">
        <v>-251.26792</v>
      </c>
      <c r="O204" s="31">
        <v>-36.647009999999995</v>
      </c>
      <c r="P204" s="31">
        <v>306.64666666666659</v>
      </c>
      <c r="Q204" s="14"/>
      <c r="R204" s="15" t="s">
        <v>6</v>
      </c>
    </row>
    <row r="205" spans="1:19">
      <c r="A205" s="34"/>
      <c r="B205" s="34"/>
      <c r="C205" s="34"/>
      <c r="D205" s="34"/>
      <c r="E205" s="34"/>
      <c r="F205" s="34"/>
      <c r="G205" s="34">
        <v>0.14192621880711684</v>
      </c>
      <c r="H205" s="34">
        <v>0.247953541382048</v>
      </c>
      <c r="I205" s="34">
        <v>0.22402667774311305</v>
      </c>
      <c r="J205" s="34">
        <v>0.24212392000504337</v>
      </c>
      <c r="K205" s="34">
        <v>0.21681904674309821</v>
      </c>
      <c r="L205" s="34">
        <v>0.2093066989871197</v>
      </c>
      <c r="M205" s="34">
        <v>-0.43540965368527124</v>
      </c>
      <c r="N205" s="34">
        <v>-1.4362837651947271</v>
      </c>
      <c r="O205" s="34">
        <v>-5.0802229181301506E-2</v>
      </c>
      <c r="P205" s="34">
        <v>0.21426541763519399</v>
      </c>
      <c r="Q205" s="14"/>
      <c r="R205" s="19" t="s">
        <v>49</v>
      </c>
    </row>
    <row r="206" spans="1:19">
      <c r="A206" s="32"/>
      <c r="B206" s="32"/>
      <c r="C206" s="32"/>
      <c r="D206" s="32"/>
      <c r="E206" s="32"/>
      <c r="F206" s="32"/>
      <c r="G206" s="32" t="e">
        <v>#DIV/0!</v>
      </c>
      <c r="H206" s="32">
        <v>2.5418520854687441</v>
      </c>
      <c r="I206" s="32">
        <v>0.22730214234625001</v>
      </c>
      <c r="J206" s="32">
        <v>0.40764834422295038</v>
      </c>
      <c r="K206" s="32">
        <v>7.3286433193372469E-2</v>
      </c>
      <c r="L206" s="32">
        <v>0.20060256441040081</v>
      </c>
      <c r="M206" s="32">
        <v>-1.6322302963141406</v>
      </c>
      <c r="N206" s="32">
        <v>0.32473039639011558</v>
      </c>
      <c r="O206" s="32">
        <v>-0.85415165612864552</v>
      </c>
      <c r="P206" s="32">
        <v>-9.367576690886013</v>
      </c>
      <c r="Q206" s="14"/>
      <c r="R206" s="25" t="s">
        <v>33</v>
      </c>
    </row>
    <row r="207" spans="1:19">
      <c r="A207" s="177" t="s">
        <v>50</v>
      </c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211"/>
      <c r="O207" s="26"/>
      <c r="P207" s="26"/>
      <c r="Q207" s="14"/>
      <c r="R207" s="19"/>
    </row>
    <row r="208" spans="1:19">
      <c r="A208" s="13">
        <v>0</v>
      </c>
      <c r="B208" s="13">
        <v>0</v>
      </c>
      <c r="C208" s="13">
        <v>0</v>
      </c>
      <c r="D208" s="13">
        <v>0</v>
      </c>
      <c r="E208" s="13">
        <v>0</v>
      </c>
      <c r="F208" s="29">
        <v>0</v>
      </c>
      <c r="G208" s="29">
        <v>0</v>
      </c>
      <c r="H208" s="29">
        <v>38.24799999999999</v>
      </c>
      <c r="I208" s="29">
        <v>56.39</v>
      </c>
      <c r="J208" s="29">
        <v>72.549000000000007</v>
      </c>
      <c r="K208" s="29">
        <v>90.922000000000011</v>
      </c>
      <c r="L208" s="29">
        <v>103.47199999999999</v>
      </c>
      <c r="M208" s="29">
        <v>82.454000000000022</v>
      </c>
      <c r="N208" s="29">
        <v>14.221000000000004</v>
      </c>
      <c r="O208" s="29">
        <v>31.812000000000012</v>
      </c>
      <c r="P208" s="29">
        <v>140.12099999999998</v>
      </c>
      <c r="Q208" s="14">
        <v>3.4046586193889077</v>
      </c>
      <c r="R208" s="15" t="s">
        <v>3</v>
      </c>
    </row>
    <row r="209" spans="1:18">
      <c r="A209" s="13">
        <v>0</v>
      </c>
      <c r="B209" s="13">
        <v>0</v>
      </c>
      <c r="C209" s="13">
        <v>0</v>
      </c>
      <c r="D209" s="13">
        <v>0</v>
      </c>
      <c r="E209" s="13">
        <v>0</v>
      </c>
      <c r="F209" s="29">
        <v>0</v>
      </c>
      <c r="G209" s="29">
        <v>0</v>
      </c>
      <c r="H209" s="29">
        <v>38.68399999999999</v>
      </c>
      <c r="I209" s="29">
        <v>49.703000000000017</v>
      </c>
      <c r="J209" s="29">
        <v>67.431999999999974</v>
      </c>
      <c r="K209" s="29">
        <v>81.977999999999994</v>
      </c>
      <c r="L209" s="29">
        <v>85.222000000000023</v>
      </c>
      <c r="M209" s="29">
        <v>-23.063000000000002</v>
      </c>
      <c r="N209" s="29">
        <v>3.7920000000000158</v>
      </c>
      <c r="O209" s="29">
        <v>56.344999999999999</v>
      </c>
      <c r="P209" s="29">
        <v>141.56199999999995</v>
      </c>
      <c r="Q209" s="14">
        <v>1.5124145886946483</v>
      </c>
      <c r="R209" s="15" t="s">
        <v>4</v>
      </c>
    </row>
    <row r="210" spans="1:18">
      <c r="A210" s="13">
        <v>0</v>
      </c>
      <c r="B210" s="13">
        <v>0</v>
      </c>
      <c r="C210" s="13">
        <v>0</v>
      </c>
      <c r="D210" s="13">
        <v>0</v>
      </c>
      <c r="E210" s="13">
        <v>0</v>
      </c>
      <c r="F210" s="29">
        <v>0</v>
      </c>
      <c r="G210" s="29">
        <v>20.483999999999995</v>
      </c>
      <c r="H210" s="29">
        <v>46.690999999999995</v>
      </c>
      <c r="I210" s="29">
        <v>63.59699999999998</v>
      </c>
      <c r="J210" s="29">
        <v>74.367999999999981</v>
      </c>
      <c r="K210" s="29">
        <v>87.553999999999974</v>
      </c>
      <c r="L210" s="29">
        <v>115.83200000000002</v>
      </c>
      <c r="M210" s="29">
        <v>-16.129999999999995</v>
      </c>
      <c r="N210" s="29">
        <v>13.411999999999978</v>
      </c>
      <c r="O210" s="29">
        <v>77.171999999999997</v>
      </c>
      <c r="P210" s="29">
        <v>159.12899999999999</v>
      </c>
      <c r="Q210" s="14">
        <v>1.0620043539107447</v>
      </c>
      <c r="R210" s="15" t="s">
        <v>5</v>
      </c>
    </row>
    <row r="211" spans="1:18">
      <c r="A211" s="13">
        <v>0</v>
      </c>
      <c r="B211" s="13">
        <v>0</v>
      </c>
      <c r="C211" s="13">
        <v>0</v>
      </c>
      <c r="D211" s="13">
        <v>0</v>
      </c>
      <c r="E211" s="13">
        <v>0</v>
      </c>
      <c r="F211" s="29">
        <v>0</v>
      </c>
      <c r="G211" s="29">
        <v>29.793999999999997</v>
      </c>
      <c r="H211" s="29">
        <v>52.72469000000001</v>
      </c>
      <c r="I211" s="29">
        <v>51.011039999999987</v>
      </c>
      <c r="J211" s="29">
        <v>90.83814000000001</v>
      </c>
      <c r="K211" s="29">
        <v>85.384999999999991</v>
      </c>
      <c r="L211" s="29">
        <v>113.11074999999998</v>
      </c>
      <c r="M211" s="29">
        <v>-26.553600000000017</v>
      </c>
      <c r="N211" s="29">
        <v>44.051649999999995</v>
      </c>
      <c r="O211" s="29">
        <v>109.71083999999999</v>
      </c>
      <c r="P211" s="29">
        <v>70.275666666666666</v>
      </c>
      <c r="Q211" s="14">
        <v>-0.35944646247657319</v>
      </c>
      <c r="R211" s="15" t="s">
        <v>32</v>
      </c>
    </row>
    <row r="212" spans="1:18">
      <c r="A212" s="30">
        <v>0</v>
      </c>
      <c r="B212" s="30">
        <v>0</v>
      </c>
      <c r="C212" s="30">
        <v>0</v>
      </c>
      <c r="D212" s="30">
        <v>0</v>
      </c>
      <c r="E212" s="30">
        <v>0</v>
      </c>
      <c r="F212" s="31">
        <v>21.127759999999999</v>
      </c>
      <c r="G212" s="31">
        <v>65.894999999999953</v>
      </c>
      <c r="H212" s="31">
        <v>173.78269000000006</v>
      </c>
      <c r="I212" s="31">
        <v>220.70104000000015</v>
      </c>
      <c r="J212" s="31">
        <v>310.26879999999994</v>
      </c>
      <c r="K212" s="31">
        <v>345.839</v>
      </c>
      <c r="L212" s="31">
        <v>417.63674999999978</v>
      </c>
      <c r="M212" s="31">
        <v>16.707400000000035</v>
      </c>
      <c r="N212" s="31">
        <v>75.476650000000006</v>
      </c>
      <c r="O212" s="31">
        <v>275.03984000000003</v>
      </c>
      <c r="P212" s="31">
        <v>587.7493333333332</v>
      </c>
      <c r="Q212" s="14"/>
      <c r="R212" s="15" t="s">
        <v>6</v>
      </c>
    </row>
    <row r="213" spans="1:18">
      <c r="A213" s="34"/>
      <c r="B213" s="34"/>
      <c r="C213" s="34"/>
      <c r="D213" s="34"/>
      <c r="E213" s="34"/>
      <c r="F213" s="34"/>
      <c r="G213" s="34">
        <v>0.24579432280204394</v>
      </c>
      <c r="H213" s="34">
        <v>0.31974455936687668</v>
      </c>
      <c r="I213" s="34">
        <v>0.29893650892076806</v>
      </c>
      <c r="J213" s="34">
        <v>0.3226684248439029</v>
      </c>
      <c r="K213" s="34">
        <v>0.30007956678186642</v>
      </c>
      <c r="L213" s="34">
        <v>0.29137185304229063</v>
      </c>
      <c r="M213" s="34">
        <v>3.8352826954842691E-2</v>
      </c>
      <c r="N213" s="34">
        <v>0.43143544566407288</v>
      </c>
      <c r="O213" s="34">
        <v>0.38127631655811761</v>
      </c>
      <c r="P213" s="34">
        <v>0.41068229353481805</v>
      </c>
      <c r="Q213" s="14"/>
      <c r="R213" s="19" t="s">
        <v>51</v>
      </c>
    </row>
    <row r="214" spans="1:18">
      <c r="A214" s="32"/>
      <c r="B214" s="32"/>
      <c r="C214" s="32"/>
      <c r="D214" s="32"/>
      <c r="E214" s="32"/>
      <c r="F214" s="32"/>
      <c r="G214" s="32">
        <v>2.1188824560672761</v>
      </c>
      <c r="H214" s="32">
        <v>1.6372667121936439</v>
      </c>
      <c r="I214" s="32">
        <v>0.26998287343808558</v>
      </c>
      <c r="J214" s="32">
        <v>0.40583297659131889</v>
      </c>
      <c r="K214" s="32">
        <v>0.11464317391887313</v>
      </c>
      <c r="L214" s="32">
        <v>0.20760455009411838</v>
      </c>
      <c r="M214" s="32">
        <v>-0.95999537875917285</v>
      </c>
      <c r="N214" s="32">
        <v>3.517558088032839</v>
      </c>
      <c r="O214" s="32">
        <v>2.6440387855051859</v>
      </c>
      <c r="P214" s="32">
        <v>1.1369607157033439</v>
      </c>
      <c r="Q214" s="14"/>
      <c r="R214" s="25" t="s">
        <v>33</v>
      </c>
    </row>
    <row r="215" spans="1:18">
      <c r="A215" s="173" t="s">
        <v>52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98"/>
      <c r="O215" s="24"/>
      <c r="P215" s="24"/>
      <c r="Q215" s="14"/>
      <c r="R215" s="10"/>
    </row>
    <row r="216" spans="1:18">
      <c r="A216" s="37">
        <v>0</v>
      </c>
      <c r="B216" s="37">
        <v>0</v>
      </c>
      <c r="C216" s="37">
        <v>0</v>
      </c>
      <c r="D216" s="37">
        <v>0</v>
      </c>
      <c r="E216" s="37">
        <v>0</v>
      </c>
      <c r="F216" s="38">
        <v>0</v>
      </c>
      <c r="G216" s="38">
        <v>0</v>
      </c>
      <c r="H216" s="38">
        <v>0.624</v>
      </c>
      <c r="I216" s="38">
        <v>5.1999999999999998E-2</v>
      </c>
      <c r="J216" s="38">
        <v>0.996</v>
      </c>
      <c r="K216" s="38">
        <v>2.1720000000000002</v>
      </c>
      <c r="L216" s="38">
        <v>2.387</v>
      </c>
      <c r="M216" s="38">
        <v>8.58</v>
      </c>
      <c r="N216" s="38">
        <v>11.044</v>
      </c>
      <c r="O216" s="38">
        <v>10.409000000000001</v>
      </c>
      <c r="P216" s="38">
        <v>14.843999999999999</v>
      </c>
      <c r="Q216" s="14">
        <v>0.42607359016235935</v>
      </c>
      <c r="R216" s="15" t="s">
        <v>3</v>
      </c>
    </row>
    <row r="217" spans="1:18">
      <c r="A217" s="39">
        <v>0</v>
      </c>
      <c r="B217" s="39">
        <v>0</v>
      </c>
      <c r="C217" s="39">
        <v>0</v>
      </c>
      <c r="D217" s="39">
        <v>0</v>
      </c>
      <c r="E217" s="39">
        <v>0</v>
      </c>
      <c r="F217" s="29">
        <v>0</v>
      </c>
      <c r="G217" s="29">
        <v>1.3129999999999999</v>
      </c>
      <c r="H217" s="29">
        <v>0.41499999999999998</v>
      </c>
      <c r="I217" s="29">
        <v>0.17100000000000001</v>
      </c>
      <c r="J217" s="29">
        <v>1.321</v>
      </c>
      <c r="K217" s="29">
        <v>2.2879999999999998</v>
      </c>
      <c r="L217" s="29">
        <v>2.8029999999999999</v>
      </c>
      <c r="M217" s="29">
        <v>5.5960000000000001</v>
      </c>
      <c r="N217" s="29">
        <v>11.366</v>
      </c>
      <c r="O217" s="29">
        <v>10.829000000000001</v>
      </c>
      <c r="P217" s="29">
        <v>12.378</v>
      </c>
      <c r="Q217" s="14">
        <v>0.14304183211746224</v>
      </c>
      <c r="R217" s="15" t="s">
        <v>4</v>
      </c>
    </row>
    <row r="218" spans="1:18">
      <c r="A218" s="39">
        <v>0</v>
      </c>
      <c r="B218" s="39">
        <v>0</v>
      </c>
      <c r="C218" s="39">
        <v>0</v>
      </c>
      <c r="D218" s="39">
        <v>0</v>
      </c>
      <c r="E218" s="39">
        <v>0</v>
      </c>
      <c r="F218" s="29">
        <v>0</v>
      </c>
      <c r="G218" s="29">
        <v>1.554</v>
      </c>
      <c r="H218" s="29">
        <v>9.0999999999999998E-2</v>
      </c>
      <c r="I218" s="29">
        <v>0.51</v>
      </c>
      <c r="J218" s="29">
        <v>1.7350000000000001</v>
      </c>
      <c r="K218" s="29">
        <v>2.2240000000000002</v>
      </c>
      <c r="L218" s="29">
        <v>3.0619999999999998</v>
      </c>
      <c r="M218" s="29">
        <v>2.7280000000000002</v>
      </c>
      <c r="N218" s="29">
        <v>10.964</v>
      </c>
      <c r="O218" s="29">
        <v>13.667</v>
      </c>
      <c r="P218" s="29">
        <v>10.106999999999999</v>
      </c>
      <c r="Q218" s="14">
        <v>-0.2604814516719105</v>
      </c>
      <c r="R218" s="15" t="s">
        <v>5</v>
      </c>
    </row>
    <row r="219" spans="1:18">
      <c r="A219" s="39">
        <v>0</v>
      </c>
      <c r="B219" s="39">
        <v>0</v>
      </c>
      <c r="C219" s="39">
        <v>0</v>
      </c>
      <c r="D219" s="39">
        <v>0</v>
      </c>
      <c r="E219" s="39">
        <v>0</v>
      </c>
      <c r="F219" s="29">
        <v>1.0005500000000001</v>
      </c>
      <c r="G219" s="29">
        <v>1.407</v>
      </c>
      <c r="H219" s="29">
        <v>4.215E-2</v>
      </c>
      <c r="I219" s="29">
        <v>0.83352999999999999</v>
      </c>
      <c r="J219" s="29">
        <v>2.5202100000000001</v>
      </c>
      <c r="K219" s="29">
        <v>2.16</v>
      </c>
      <c r="L219" s="29">
        <v>2.2331699999999999</v>
      </c>
      <c r="M219" s="29">
        <v>4.5917899999999996</v>
      </c>
      <c r="N219" s="29">
        <v>10.79838</v>
      </c>
      <c r="O219" s="29">
        <v>15.446099999999999</v>
      </c>
      <c r="P219" s="29">
        <v>0</v>
      </c>
      <c r="Q219" s="14">
        <v>-1</v>
      </c>
      <c r="R219" s="15" t="s">
        <v>32</v>
      </c>
    </row>
    <row r="220" spans="1:18">
      <c r="A220" s="40">
        <v>0</v>
      </c>
      <c r="B220" s="40">
        <v>0</v>
      </c>
      <c r="C220" s="40">
        <v>0</v>
      </c>
      <c r="D220" s="40">
        <v>0</v>
      </c>
      <c r="E220" s="40">
        <v>0</v>
      </c>
      <c r="F220" s="31">
        <v>0</v>
      </c>
      <c r="G220" s="31">
        <v>4.274</v>
      </c>
      <c r="H220" s="31">
        <v>1.1721499999999998</v>
      </c>
      <c r="I220" s="31">
        <v>1.56653</v>
      </c>
      <c r="J220" s="31">
        <v>6.5722100000000001</v>
      </c>
      <c r="K220" s="31">
        <v>8.8440000000000012</v>
      </c>
      <c r="L220" s="31">
        <v>10.485169999999998</v>
      </c>
      <c r="M220" s="31">
        <v>21.49579</v>
      </c>
      <c r="N220" s="31">
        <v>44.172380000000004</v>
      </c>
      <c r="O220" s="31">
        <v>50.351100000000002</v>
      </c>
      <c r="P220" s="31">
        <v>49.771999999999998</v>
      </c>
      <c r="Q220" s="14"/>
      <c r="R220" s="15" t="s">
        <v>6</v>
      </c>
    </row>
    <row r="221" spans="1:18">
      <c r="A221" s="34"/>
      <c r="B221" s="34"/>
      <c r="C221" s="34"/>
      <c r="D221" s="34"/>
      <c r="E221" s="34"/>
      <c r="F221" s="34"/>
      <c r="G221" s="34">
        <v>1.5942407400499833E-2</v>
      </c>
      <c r="H221" s="34">
        <v>2.1566508451554313E-3</v>
      </c>
      <c r="I221" s="34">
        <v>2.1218432378916313E-3</v>
      </c>
      <c r="J221" s="34">
        <v>6.834862701126725E-3</v>
      </c>
      <c r="K221" s="34">
        <v>7.6738126371485773E-3</v>
      </c>
      <c r="L221" s="34">
        <v>7.3151690131757693E-3</v>
      </c>
      <c r="M221" s="34">
        <v>4.9344860009794232E-2</v>
      </c>
      <c r="N221" s="34">
        <v>0.25249571160541412</v>
      </c>
      <c r="O221" s="34">
        <v>6.9799640454449918E-2</v>
      </c>
      <c r="P221" s="34">
        <v>3.4777545382977837E-2</v>
      </c>
      <c r="Q221" s="14"/>
      <c r="R221" s="19" t="s">
        <v>7</v>
      </c>
    </row>
    <row r="222" spans="1:18">
      <c r="A222" s="177" t="s">
        <v>53</v>
      </c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211"/>
      <c r="O222" s="26"/>
      <c r="P222" s="26"/>
      <c r="Q222" s="14"/>
      <c r="R222" s="10"/>
    </row>
    <row r="223" spans="1:18">
      <c r="A223" s="39">
        <v>0</v>
      </c>
      <c r="B223" s="39">
        <v>0</v>
      </c>
      <c r="C223" s="39">
        <v>0</v>
      </c>
      <c r="D223" s="39">
        <v>0</v>
      </c>
      <c r="E223" s="39">
        <v>0</v>
      </c>
      <c r="F223" s="65">
        <v>0</v>
      </c>
      <c r="G223" s="65">
        <v>0</v>
      </c>
      <c r="H223" s="65">
        <v>29.496999999999993</v>
      </c>
      <c r="I223" s="65">
        <v>43.593000000000004</v>
      </c>
      <c r="J223" s="65">
        <v>54.011000000000003</v>
      </c>
      <c r="K223" s="65">
        <v>66.759000000000015</v>
      </c>
      <c r="L223" s="65">
        <v>70.16</v>
      </c>
      <c r="M223" s="65">
        <v>3.9930000000000216</v>
      </c>
      <c r="N223" s="65">
        <v>-78.387999999999991</v>
      </c>
      <c r="O223" s="65">
        <v>-54.28799999999999</v>
      </c>
      <c r="P223" s="65">
        <v>52.231999999999971</v>
      </c>
      <c r="Q223" s="14">
        <v>-1.9621279104037721</v>
      </c>
      <c r="R223" s="15" t="s">
        <v>3</v>
      </c>
    </row>
    <row r="224" spans="1:18">
      <c r="A224" s="39">
        <v>0</v>
      </c>
      <c r="B224" s="39">
        <v>0</v>
      </c>
      <c r="C224" s="39">
        <v>0</v>
      </c>
      <c r="D224" s="39">
        <v>0</v>
      </c>
      <c r="E224" s="39">
        <v>0</v>
      </c>
      <c r="F224" s="65">
        <v>0</v>
      </c>
      <c r="G224" s="65">
        <v>1.9409999999999943</v>
      </c>
      <c r="H224" s="65">
        <v>29.572999999999997</v>
      </c>
      <c r="I224" s="65">
        <v>36.408000000000015</v>
      </c>
      <c r="J224" s="65">
        <v>47.46599999999998</v>
      </c>
      <c r="K224" s="65">
        <v>56.683</v>
      </c>
      <c r="L224" s="65">
        <v>54.721000000000018</v>
      </c>
      <c r="M224" s="65">
        <v>-81.682000000000002</v>
      </c>
      <c r="N224" s="65">
        <v>-89.903999999999996</v>
      </c>
      <c r="O224" s="65">
        <v>-29.385999999999996</v>
      </c>
      <c r="P224" s="65">
        <v>59.497999999999969</v>
      </c>
      <c r="Q224" s="14">
        <v>-3.024705642142516</v>
      </c>
      <c r="R224" s="15" t="s">
        <v>4</v>
      </c>
    </row>
    <row r="225" spans="1:18">
      <c r="A225" s="39">
        <v>0</v>
      </c>
      <c r="B225" s="39">
        <v>0</v>
      </c>
      <c r="C225" s="39">
        <v>0</v>
      </c>
      <c r="D225" s="39">
        <v>0</v>
      </c>
      <c r="E225" s="39">
        <v>0</v>
      </c>
      <c r="F225" s="65">
        <v>0</v>
      </c>
      <c r="G225" s="65">
        <v>11.712999999999994</v>
      </c>
      <c r="H225" s="65">
        <v>36.220999999999989</v>
      </c>
      <c r="I225" s="65">
        <v>49.367999999999988</v>
      </c>
      <c r="J225" s="65">
        <v>52.514999999999986</v>
      </c>
      <c r="K225" s="65">
        <v>61.257999999999967</v>
      </c>
      <c r="L225" s="65">
        <v>81.248000000000019</v>
      </c>
      <c r="M225" s="65">
        <v>-54.137999999999998</v>
      </c>
      <c r="N225" s="65">
        <v>-80.018000000000001</v>
      </c>
      <c r="O225" s="65">
        <v>-16.158000000000015</v>
      </c>
      <c r="P225" s="65">
        <v>81.713000000000022</v>
      </c>
      <c r="Q225" s="14">
        <v>-6.0571234063621704</v>
      </c>
      <c r="R225" s="15" t="s">
        <v>5</v>
      </c>
    </row>
    <row r="226" spans="1:18">
      <c r="A226" s="39">
        <v>0</v>
      </c>
      <c r="B226" s="39">
        <v>0</v>
      </c>
      <c r="C226" s="39">
        <v>0</v>
      </c>
      <c r="D226" s="39">
        <v>0</v>
      </c>
      <c r="E226" s="39">
        <v>0</v>
      </c>
      <c r="F226" s="65">
        <v>18.927960000000002</v>
      </c>
      <c r="G226" s="65">
        <v>20.120999999999999</v>
      </c>
      <c r="H226" s="65">
        <v>40.865780000000008</v>
      </c>
      <c r="I226" s="65">
        <v>34.460529999999984</v>
      </c>
      <c r="J226" s="65">
        <v>67.17362</v>
      </c>
      <c r="K226" s="65">
        <v>56.33799999999998</v>
      </c>
      <c r="L226" s="65">
        <v>83.394799999999989</v>
      </c>
      <c r="M226" s="65">
        <v>-79.343550000000022</v>
      </c>
      <c r="N226" s="65">
        <v>-47.130300000000005</v>
      </c>
      <c r="O226" s="65">
        <v>12.855390000000002</v>
      </c>
      <c r="P226" s="65">
        <v>0</v>
      </c>
      <c r="Q226" s="14">
        <v>-1</v>
      </c>
      <c r="R226" s="15" t="s">
        <v>32</v>
      </c>
    </row>
    <row r="227" spans="1:18">
      <c r="A227" s="40">
        <v>0</v>
      </c>
      <c r="B227" s="40">
        <v>0</v>
      </c>
      <c r="C227" s="40">
        <v>0</v>
      </c>
      <c r="D227" s="40">
        <v>0</v>
      </c>
      <c r="E227" s="40">
        <v>0</v>
      </c>
      <c r="F227" s="69">
        <v>0</v>
      </c>
      <c r="G227" s="69">
        <v>33.774999999999949</v>
      </c>
      <c r="H227" s="69">
        <v>133.59178000000009</v>
      </c>
      <c r="I227" s="69">
        <v>163.82953000000015</v>
      </c>
      <c r="J227" s="69">
        <v>226.24727999999993</v>
      </c>
      <c r="K227" s="69">
        <v>241.03800000000001</v>
      </c>
      <c r="L227" s="69">
        <v>289.52379999999982</v>
      </c>
      <c r="M227" s="69">
        <v>-211.17054999999996</v>
      </c>
      <c r="N227" s="69">
        <v>-295.44029999999998</v>
      </c>
      <c r="O227" s="69">
        <v>-86.976609999999994</v>
      </c>
      <c r="P227" s="69">
        <v>257.92399999999992</v>
      </c>
      <c r="Q227" s="14"/>
      <c r="R227" s="15" t="s">
        <v>6</v>
      </c>
    </row>
    <row r="228" spans="1:18">
      <c r="A228" s="175" t="s">
        <v>54</v>
      </c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215"/>
      <c r="O228" s="44"/>
      <c r="P228" s="44"/>
      <c r="Q228" s="14"/>
      <c r="R228" s="10"/>
    </row>
    <row r="229" spans="1:18">
      <c r="A229" s="39">
        <v>0</v>
      </c>
      <c r="B229" s="39">
        <v>0</v>
      </c>
      <c r="C229" s="39">
        <v>0</v>
      </c>
      <c r="D229" s="39">
        <v>0</v>
      </c>
      <c r="E229" s="39">
        <v>0</v>
      </c>
      <c r="F229" s="65">
        <v>0</v>
      </c>
      <c r="G229" s="65">
        <v>0</v>
      </c>
      <c r="H229" s="65">
        <v>5.8289999999999997</v>
      </c>
      <c r="I229" s="65">
        <v>8.3490000000000002</v>
      </c>
      <c r="J229" s="65">
        <v>8.8569999999999993</v>
      </c>
      <c r="K229" s="65">
        <v>10.606</v>
      </c>
      <c r="L229" s="65">
        <v>10.952999999999999</v>
      </c>
      <c r="M229" s="65">
        <v>-0.35699999999999998</v>
      </c>
      <c r="N229" s="65">
        <v>-2.3839999999999999</v>
      </c>
      <c r="O229" s="65">
        <v>3.1480000000000001</v>
      </c>
      <c r="P229" s="65">
        <v>1.4510000000000001</v>
      </c>
      <c r="Q229" s="14">
        <v>-0.53907242693773827</v>
      </c>
      <c r="R229" s="15" t="s">
        <v>3</v>
      </c>
    </row>
    <row r="230" spans="1:18">
      <c r="A230" s="39">
        <v>0</v>
      </c>
      <c r="B230" s="39">
        <v>0</v>
      </c>
      <c r="C230" s="39">
        <v>0</v>
      </c>
      <c r="D230" s="39">
        <v>0</v>
      </c>
      <c r="E230" s="39">
        <v>0</v>
      </c>
      <c r="F230" s="65">
        <v>0</v>
      </c>
      <c r="G230" s="65">
        <v>0.52700000000000002</v>
      </c>
      <c r="H230" s="65">
        <v>5.9809999999999999</v>
      </c>
      <c r="I230" s="65">
        <v>5.7450000000000001</v>
      </c>
      <c r="J230" s="65">
        <v>7.1340000000000003</v>
      </c>
      <c r="K230" s="65">
        <v>8.3030000000000008</v>
      </c>
      <c r="L230" s="65">
        <v>7.375</v>
      </c>
      <c r="M230" s="65">
        <v>-1.06</v>
      </c>
      <c r="N230" s="65">
        <v>-3.0489999999999999</v>
      </c>
      <c r="O230" s="65">
        <v>-0.121</v>
      </c>
      <c r="P230" s="65">
        <v>-0.82799999999999996</v>
      </c>
      <c r="Q230" s="14">
        <v>5.8429752066115697</v>
      </c>
      <c r="R230" s="15" t="s">
        <v>4</v>
      </c>
    </row>
    <row r="231" spans="1:18">
      <c r="A231" s="39">
        <v>0</v>
      </c>
      <c r="B231" s="39">
        <v>0</v>
      </c>
      <c r="C231" s="39">
        <v>0</v>
      </c>
      <c r="D231" s="39">
        <v>0</v>
      </c>
      <c r="E231" s="39">
        <v>0</v>
      </c>
      <c r="F231" s="65">
        <v>0</v>
      </c>
      <c r="G231" s="65">
        <v>2.2549999999999999</v>
      </c>
      <c r="H231" s="65">
        <v>7.7839999999999998</v>
      </c>
      <c r="I231" s="65">
        <v>8.9779999999999998</v>
      </c>
      <c r="J231" s="65">
        <v>8.4290000000000003</v>
      </c>
      <c r="K231" s="65">
        <v>9.3010000000000002</v>
      </c>
      <c r="L231" s="65">
        <v>10.859</v>
      </c>
      <c r="M231" s="65">
        <v>0.81299999999999994</v>
      </c>
      <c r="N231" s="65">
        <v>-2.1640000000000001</v>
      </c>
      <c r="O231" s="65">
        <v>-1.1739999999999999</v>
      </c>
      <c r="P231" s="65">
        <v>-4.2999999999999997E-2</v>
      </c>
      <c r="Q231" s="14">
        <v>-0.96337308347529815</v>
      </c>
      <c r="R231" s="15" t="s">
        <v>5</v>
      </c>
    </row>
    <row r="232" spans="1:18">
      <c r="A232" s="39">
        <v>0</v>
      </c>
      <c r="B232" s="39">
        <v>0</v>
      </c>
      <c r="C232" s="39">
        <v>0</v>
      </c>
      <c r="D232" s="39">
        <v>0</v>
      </c>
      <c r="E232" s="39">
        <v>0</v>
      </c>
      <c r="F232" s="65">
        <v>3.8728899999999999</v>
      </c>
      <c r="G232" s="65">
        <v>2.605</v>
      </c>
      <c r="H232" s="65">
        <v>7.5031000000000008</v>
      </c>
      <c r="I232" s="65">
        <v>-0.2079</v>
      </c>
      <c r="J232" s="65">
        <v>6.3323900000000002</v>
      </c>
      <c r="K232" s="65">
        <v>7.2290000000000001</v>
      </c>
      <c r="L232" s="65">
        <v>14.35928</v>
      </c>
      <c r="M232" s="65">
        <v>-1.4801800000000001</v>
      </c>
      <c r="N232" s="65">
        <v>-1.12297</v>
      </c>
      <c r="O232" s="65">
        <v>-0.88673000000000002</v>
      </c>
      <c r="P232" s="65">
        <v>0</v>
      </c>
      <c r="Q232" s="14">
        <v>-1</v>
      </c>
      <c r="R232" s="15" t="s">
        <v>32</v>
      </c>
    </row>
    <row r="233" spans="1:18">
      <c r="A233" s="40">
        <v>0</v>
      </c>
      <c r="B233" s="40">
        <v>0</v>
      </c>
      <c r="C233" s="40">
        <v>0</v>
      </c>
      <c r="D233" s="40">
        <v>0</v>
      </c>
      <c r="E233" s="40">
        <v>0</v>
      </c>
      <c r="F233" s="69">
        <v>3.8728899999999999</v>
      </c>
      <c r="G233" s="69">
        <v>5.3870000000000005</v>
      </c>
      <c r="H233" s="69">
        <v>27.097099999999998</v>
      </c>
      <c r="I233" s="69">
        <v>22.864100000000004</v>
      </c>
      <c r="J233" s="69">
        <v>30.752390000000002</v>
      </c>
      <c r="K233" s="69">
        <v>35.439</v>
      </c>
      <c r="L233" s="69">
        <v>43.546279999999996</v>
      </c>
      <c r="M233" s="69">
        <v>-2.0841799999999999</v>
      </c>
      <c r="N233" s="69">
        <v>-8.71997</v>
      </c>
      <c r="O233" s="69">
        <v>0.96627000000000018</v>
      </c>
      <c r="P233" s="69">
        <v>0.77333333333333343</v>
      </c>
      <c r="Q233" s="14"/>
      <c r="R233" s="15" t="s">
        <v>6</v>
      </c>
    </row>
    <row r="234" spans="1:18">
      <c r="A234" s="175" t="s">
        <v>55</v>
      </c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215"/>
      <c r="O234" s="44"/>
      <c r="P234" s="44"/>
      <c r="Q234" s="14"/>
      <c r="R234" s="19"/>
    </row>
    <row r="235" spans="1:18">
      <c r="A235" s="45" t="s">
        <v>10</v>
      </c>
      <c r="B235" s="45" t="s">
        <v>10</v>
      </c>
      <c r="C235" s="45" t="s">
        <v>10</v>
      </c>
      <c r="D235" s="45" t="s">
        <v>10</v>
      </c>
      <c r="E235" s="45" t="s">
        <v>10</v>
      </c>
      <c r="F235" s="45" t="s">
        <v>10</v>
      </c>
      <c r="G235" s="45" t="s">
        <v>10</v>
      </c>
      <c r="H235" s="45">
        <v>0.1976133166084687</v>
      </c>
      <c r="I235" s="45">
        <v>0.19152157456472368</v>
      </c>
      <c r="J235" s="45">
        <v>0.16398511414341521</v>
      </c>
      <c r="K235" s="45">
        <v>0.15886996509833876</v>
      </c>
      <c r="L235" s="45">
        <v>0.15611459521094639</v>
      </c>
      <c r="M235" s="45">
        <v>-8.9406461307287272E-2</v>
      </c>
      <c r="N235" s="45">
        <v>3.0412818288513551E-2</v>
      </c>
      <c r="O235" s="45">
        <v>-5.7987032124963173E-2</v>
      </c>
      <c r="P235" s="45">
        <v>2.7779905039056533E-2</v>
      </c>
      <c r="Q235" s="14"/>
      <c r="R235" s="15" t="s">
        <v>3</v>
      </c>
    </row>
    <row r="236" spans="1:18">
      <c r="A236" s="45" t="s">
        <v>10</v>
      </c>
      <c r="B236" s="45" t="s">
        <v>10</v>
      </c>
      <c r="C236" s="45" t="s">
        <v>10</v>
      </c>
      <c r="D236" s="45" t="s">
        <v>10</v>
      </c>
      <c r="E236" s="45" t="s">
        <v>10</v>
      </c>
      <c r="F236" s="45" t="s">
        <v>10</v>
      </c>
      <c r="G236" s="45">
        <v>0.27150953116950105</v>
      </c>
      <c r="H236" s="45">
        <v>0.20224529131302202</v>
      </c>
      <c r="I236" s="45">
        <v>0.15779499011206322</v>
      </c>
      <c r="J236" s="45">
        <v>0.15029705473391489</v>
      </c>
      <c r="K236" s="45">
        <v>0.14648130832877584</v>
      </c>
      <c r="L236" s="45">
        <v>0.13477458379781068</v>
      </c>
      <c r="M236" s="45">
        <v>1.2977155309615337E-2</v>
      </c>
      <c r="N236" s="45">
        <v>3.3913952660615768E-2</v>
      </c>
      <c r="O236" s="45">
        <v>4.1176070237528076E-3</v>
      </c>
      <c r="P236" s="45">
        <v>-1.3916434165854322E-2</v>
      </c>
      <c r="Q236" s="14"/>
      <c r="R236" s="15" t="s">
        <v>4</v>
      </c>
    </row>
    <row r="237" spans="1:18">
      <c r="A237" s="45" t="s">
        <v>10</v>
      </c>
      <c r="B237" s="45" t="s">
        <v>10</v>
      </c>
      <c r="C237" s="45" t="s">
        <v>10</v>
      </c>
      <c r="D237" s="45" t="s">
        <v>10</v>
      </c>
      <c r="E237" s="45" t="s">
        <v>10</v>
      </c>
      <c r="F237" s="45" t="s">
        <v>10</v>
      </c>
      <c r="G237" s="45">
        <v>0.19252113036796731</v>
      </c>
      <c r="H237" s="45">
        <v>0.21490295684823726</v>
      </c>
      <c r="I237" s="45">
        <v>0.18185869389077949</v>
      </c>
      <c r="J237" s="45">
        <v>0.16050652194611068</v>
      </c>
      <c r="K237" s="45">
        <v>0.1518332299454766</v>
      </c>
      <c r="L237" s="45">
        <v>0.13365252067743202</v>
      </c>
      <c r="M237" s="45">
        <v>-1.5017178322065831E-2</v>
      </c>
      <c r="N237" s="45">
        <v>2.7043915119098205E-2</v>
      </c>
      <c r="O237" s="45">
        <v>7.2657507117217399E-2</v>
      </c>
      <c r="P237" s="45">
        <v>-5.2623205609878454E-4</v>
      </c>
      <c r="Q237" s="14"/>
      <c r="R237" s="15" t="s">
        <v>5</v>
      </c>
    </row>
    <row r="238" spans="1:18">
      <c r="A238" s="45" t="s">
        <v>10</v>
      </c>
      <c r="B238" s="45" t="s">
        <v>10</v>
      </c>
      <c r="C238" s="45" t="s">
        <v>10</v>
      </c>
      <c r="D238" s="45" t="s">
        <v>10</v>
      </c>
      <c r="E238" s="45" t="s">
        <v>10</v>
      </c>
      <c r="F238" s="45">
        <v>0.2046121187914598</v>
      </c>
      <c r="G238" s="45">
        <v>0.12946672630584963</v>
      </c>
      <c r="H238" s="45">
        <v>0.18360349417042815</v>
      </c>
      <c r="I238" s="45">
        <v>-6.032989045728551E-3</v>
      </c>
      <c r="J238" s="45">
        <v>9.4269000241463841E-2</v>
      </c>
      <c r="K238" s="45">
        <v>0.12831481415740711</v>
      </c>
      <c r="L238" s="45">
        <v>0.17218435681841077</v>
      </c>
      <c r="M238" s="45">
        <v>1.8655328630997725E-2</v>
      </c>
      <c r="N238" s="45">
        <v>2.3826922383265114E-2</v>
      </c>
      <c r="O238" s="45">
        <v>-6.8977292793139675E-2</v>
      </c>
      <c r="P238" s="45" t="s">
        <v>10</v>
      </c>
      <c r="Q238" s="14"/>
      <c r="R238" s="15" t="s">
        <v>32</v>
      </c>
    </row>
    <row r="239" spans="1:18">
      <c r="A239" s="34" t="s">
        <v>10</v>
      </c>
      <c r="B239" s="34" t="s">
        <v>10</v>
      </c>
      <c r="C239" s="34" t="s">
        <v>10</v>
      </c>
      <c r="D239" s="34" t="s">
        <v>10</v>
      </c>
      <c r="E239" s="34" t="s">
        <v>10</v>
      </c>
      <c r="F239" s="34" t="s">
        <v>10</v>
      </c>
      <c r="G239" s="34">
        <v>0.15949666913397509</v>
      </c>
      <c r="H239" s="34">
        <v>0.20283508461373881</v>
      </c>
      <c r="I239" s="34">
        <v>0.13956031003690228</v>
      </c>
      <c r="J239" s="34">
        <v>0.13592379983529532</v>
      </c>
      <c r="K239" s="34">
        <v>0.14702660991213004</v>
      </c>
      <c r="L239" s="34">
        <v>0.15040656415811074</v>
      </c>
      <c r="M239" s="34">
        <v>9.8696527522422056E-3</v>
      </c>
      <c r="N239" s="34">
        <v>2.9515167700547285E-2</v>
      </c>
      <c r="O239" s="34">
        <v>-1.1109538529956504E-2</v>
      </c>
      <c r="P239" s="34">
        <v>2.9982992406031765E-3</v>
      </c>
      <c r="Q239" s="14"/>
      <c r="R239" s="15" t="s">
        <v>6</v>
      </c>
    </row>
    <row r="240" spans="1:18">
      <c r="A240" s="177" t="s">
        <v>56</v>
      </c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211"/>
      <c r="O240" s="26"/>
      <c r="P240" s="26"/>
      <c r="Q240" s="14"/>
      <c r="R240" s="10"/>
    </row>
    <row r="241" spans="1:19">
      <c r="A241" s="13">
        <v>0</v>
      </c>
      <c r="B241" s="13">
        <v>0</v>
      </c>
      <c r="C241" s="13">
        <v>0</v>
      </c>
      <c r="D241" s="13">
        <v>0</v>
      </c>
      <c r="E241" s="13">
        <v>0</v>
      </c>
      <c r="F241" s="29">
        <v>0</v>
      </c>
      <c r="G241" s="29">
        <v>0</v>
      </c>
      <c r="H241" s="29">
        <v>23.667999999999999</v>
      </c>
      <c r="I241" s="29">
        <v>35.244</v>
      </c>
      <c r="J241" s="29">
        <v>45.154000000000003</v>
      </c>
      <c r="K241" s="29">
        <v>56.152999999999999</v>
      </c>
      <c r="L241" s="29">
        <v>59.073</v>
      </c>
      <c r="M241" s="29">
        <v>4.3499999999999996</v>
      </c>
      <c r="N241" s="29">
        <v>-76.003</v>
      </c>
      <c r="O241" s="29">
        <v>-57.436</v>
      </c>
      <c r="P241" s="29">
        <v>50.46</v>
      </c>
      <c r="Q241" s="14">
        <v>-1.8785430740302249</v>
      </c>
      <c r="R241" s="15" t="s">
        <v>3</v>
      </c>
    </row>
    <row r="242" spans="1:19">
      <c r="A242" s="13">
        <v>0</v>
      </c>
      <c r="B242" s="13">
        <v>0</v>
      </c>
      <c r="C242" s="13">
        <v>0</v>
      </c>
      <c r="D242" s="13">
        <v>0</v>
      </c>
      <c r="E242" s="13">
        <v>0</v>
      </c>
      <c r="F242" s="29">
        <v>0</v>
      </c>
      <c r="G242" s="29">
        <v>1.4139999999999999</v>
      </c>
      <c r="H242" s="29">
        <v>23.591999999999999</v>
      </c>
      <c r="I242" s="29">
        <v>30.663</v>
      </c>
      <c r="J242" s="29">
        <v>40.332000000000001</v>
      </c>
      <c r="K242" s="29">
        <v>48.38</v>
      </c>
      <c r="L242" s="29">
        <v>47.210999999999999</v>
      </c>
      <c r="M242" s="29">
        <v>-80.622</v>
      </c>
      <c r="N242" s="29">
        <v>-86.855000000000004</v>
      </c>
      <c r="O242" s="29">
        <v>-29.265000000000001</v>
      </c>
      <c r="P242" s="29">
        <v>60.115000000000002</v>
      </c>
      <c r="Q242" s="14">
        <v>-3.0541602596958826</v>
      </c>
      <c r="R242" s="15" t="s">
        <v>4</v>
      </c>
    </row>
    <row r="243" spans="1:19">
      <c r="A243" s="13">
        <v>0</v>
      </c>
      <c r="B243" s="13">
        <v>0</v>
      </c>
      <c r="C243" s="13">
        <v>0</v>
      </c>
      <c r="D243" s="13">
        <v>0</v>
      </c>
      <c r="E243" s="13">
        <v>0</v>
      </c>
      <c r="F243" s="29">
        <v>0</v>
      </c>
      <c r="G243" s="29">
        <v>9.4580000000000002</v>
      </c>
      <c r="H243" s="29">
        <v>28.437000000000001</v>
      </c>
      <c r="I243" s="29">
        <v>40.39</v>
      </c>
      <c r="J243" s="29">
        <v>44.085000000000001</v>
      </c>
      <c r="K243" s="29">
        <v>51.956000000000003</v>
      </c>
      <c r="L243" s="29">
        <v>70.025000000000006</v>
      </c>
      <c r="M243" s="29">
        <v>-54.951000000000001</v>
      </c>
      <c r="N243" s="29">
        <v>-77.852999999999994</v>
      </c>
      <c r="O243" s="29">
        <v>-14.984</v>
      </c>
      <c r="P243" s="29">
        <v>81.498000000000005</v>
      </c>
      <c r="Q243" s="14">
        <v>-6.4390016017084895</v>
      </c>
      <c r="R243" s="15" t="s">
        <v>5</v>
      </c>
    </row>
    <row r="244" spans="1:19">
      <c r="A244" s="13">
        <v>0</v>
      </c>
      <c r="B244" s="13">
        <v>0</v>
      </c>
      <c r="C244" s="13">
        <v>0</v>
      </c>
      <c r="D244" s="13">
        <v>0</v>
      </c>
      <c r="E244" s="13">
        <v>0</v>
      </c>
      <c r="F244" s="29">
        <v>14.33132</v>
      </c>
      <c r="G244" s="29">
        <v>17.515999999999998</v>
      </c>
      <c r="H244" s="29">
        <v>30.79768</v>
      </c>
      <c r="I244" s="29">
        <v>34.667529999999999</v>
      </c>
      <c r="J244" s="29">
        <v>45.596800000000002</v>
      </c>
      <c r="K244" s="29">
        <v>49.107999999999997</v>
      </c>
      <c r="L244" s="29">
        <v>69.160169999999994</v>
      </c>
      <c r="M244" s="29">
        <v>-77.862940000000009</v>
      </c>
      <c r="N244" s="29">
        <v>-46.00658</v>
      </c>
      <c r="O244" s="29">
        <v>13.65544</v>
      </c>
      <c r="P244" s="29">
        <v>0</v>
      </c>
      <c r="Q244" s="14">
        <v>-1</v>
      </c>
      <c r="R244" s="15" t="s">
        <v>32</v>
      </c>
    </row>
    <row r="245" spans="1:19">
      <c r="A245" s="30">
        <v>0</v>
      </c>
      <c r="B245" s="30">
        <v>0</v>
      </c>
      <c r="C245" s="30">
        <v>0</v>
      </c>
      <c r="D245" s="30">
        <v>0</v>
      </c>
      <c r="E245" s="30">
        <v>0</v>
      </c>
      <c r="F245" s="31">
        <v>0</v>
      </c>
      <c r="G245" s="31">
        <v>28.387999999999998</v>
      </c>
      <c r="H245" s="31">
        <v>106.49468</v>
      </c>
      <c r="I245" s="31">
        <v>140.96453</v>
      </c>
      <c r="J245" s="31">
        <v>175.1678</v>
      </c>
      <c r="K245" s="31">
        <v>205.59700000000001</v>
      </c>
      <c r="L245" s="31">
        <v>245.46916999999999</v>
      </c>
      <c r="M245" s="31">
        <v>-209.08594000000002</v>
      </c>
      <c r="N245" s="31">
        <v>-286.71758</v>
      </c>
      <c r="O245" s="31">
        <v>-88.029559999999989</v>
      </c>
      <c r="P245" s="31">
        <v>256.09733333333332</v>
      </c>
      <c r="Q245" s="14"/>
      <c r="R245" s="15" t="s">
        <v>6</v>
      </c>
    </row>
    <row r="246" spans="1:19">
      <c r="A246" s="34"/>
      <c r="B246" s="34"/>
      <c r="C246" s="34"/>
      <c r="D246" s="34"/>
      <c r="E246" s="34"/>
      <c r="F246" s="34"/>
      <c r="G246" s="34">
        <v>0.10588981312245888</v>
      </c>
      <c r="H246" s="34">
        <v>0.19594065744704792</v>
      </c>
      <c r="I246" s="34">
        <v>0.19093450796542166</v>
      </c>
      <c r="J246" s="34">
        <v>0.18216822996502333</v>
      </c>
      <c r="K246" s="34">
        <v>0.17839358398460378</v>
      </c>
      <c r="L246" s="34">
        <v>0.1712560183644114</v>
      </c>
      <c r="M246" s="34">
        <v>-0.47996916788432697</v>
      </c>
      <c r="N246" s="34">
        <v>-1.6389191479354801</v>
      </c>
      <c r="O246" s="34">
        <v>-0.12203172596752455</v>
      </c>
      <c r="P246" s="34">
        <v>0.17894472057501412</v>
      </c>
      <c r="Q246" s="14"/>
      <c r="R246" s="19" t="s">
        <v>57</v>
      </c>
    </row>
    <row r="247" spans="1:19">
      <c r="A247" s="36"/>
      <c r="B247" s="36"/>
      <c r="C247" s="36"/>
      <c r="D247" s="36"/>
      <c r="E247" s="36"/>
      <c r="F247" s="36"/>
      <c r="G247" s="36"/>
      <c r="H247" s="36">
        <v>2.7513977737072004</v>
      </c>
      <c r="I247" s="36">
        <v>0.32367673202079206</v>
      </c>
      <c r="J247" s="36">
        <v>0.24263742091716267</v>
      </c>
      <c r="K247" s="36">
        <v>0.17371457539570634</v>
      </c>
      <c r="L247" s="36">
        <v>0.19393361770842943</v>
      </c>
      <c r="M247" s="36">
        <v>-1.8517808570420473</v>
      </c>
      <c r="N247" s="36">
        <v>0.3712905803230957</v>
      </c>
      <c r="O247" s="36">
        <v>-0.69297466866175417</v>
      </c>
      <c r="P247" s="36">
        <v>-3.9092197363400811</v>
      </c>
      <c r="Q247" s="14"/>
      <c r="R247" s="25" t="s">
        <v>33</v>
      </c>
    </row>
    <row r="248" spans="1:19" hidden="1">
      <c r="A248" s="183"/>
      <c r="B248" s="184"/>
      <c r="C248" s="184"/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26"/>
      <c r="P248" s="26"/>
      <c r="Q248" s="14"/>
      <c r="R248" s="10"/>
    </row>
    <row r="249" spans="1:19" hidden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14"/>
      <c r="R249" s="15"/>
      <c r="S249" s="33"/>
    </row>
    <row r="250" spans="1:19" hidden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14"/>
      <c r="R250" s="15"/>
    </row>
    <row r="251" spans="1:19" hidden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14"/>
      <c r="R251" s="15"/>
    </row>
    <row r="252" spans="1:19" hidden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14"/>
      <c r="R252" s="15"/>
    </row>
    <row r="253" spans="1:19" hidden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14"/>
      <c r="R253" s="15"/>
      <c r="S253" s="33"/>
    </row>
    <row r="254" spans="1:19" hidden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14"/>
      <c r="R254" s="19"/>
      <c r="S254" s="33"/>
    </row>
    <row r="255" spans="1:19" hidden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14"/>
      <c r="R255" s="51"/>
    </row>
    <row r="256" spans="1:19">
      <c r="A256" s="185" t="s">
        <v>58</v>
      </c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7"/>
      <c r="O256" s="22"/>
      <c r="P256" s="22"/>
      <c r="Q256" s="14"/>
      <c r="R256" s="10"/>
    </row>
    <row r="257" spans="1:18">
      <c r="A257" s="212" t="s">
        <v>59</v>
      </c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4"/>
      <c r="O257" s="52"/>
      <c r="P257" s="52"/>
      <c r="Q257" s="14"/>
      <c r="R257" s="10"/>
    </row>
    <row r="258" spans="1:18">
      <c r="A258" s="39" t="s">
        <v>10</v>
      </c>
      <c r="B258" s="39" t="s">
        <v>10</v>
      </c>
      <c r="C258" s="39" t="s">
        <v>10</v>
      </c>
      <c r="D258" s="39" t="s">
        <v>10</v>
      </c>
      <c r="E258" s="39" t="s">
        <v>10</v>
      </c>
      <c r="F258" s="39" t="s">
        <v>10</v>
      </c>
      <c r="G258" s="39" t="s">
        <v>10</v>
      </c>
      <c r="H258" s="39">
        <v>8.1270000000000007</v>
      </c>
      <c r="I258" s="39">
        <v>12.744999999999999</v>
      </c>
      <c r="J258" s="39">
        <v>17.542000000000002</v>
      </c>
      <c r="K258" s="39">
        <v>21.991</v>
      </c>
      <c r="L258" s="39">
        <v>30.925000000000001</v>
      </c>
      <c r="M258" s="39">
        <v>69.881</v>
      </c>
      <c r="N258" s="39">
        <v>81.564999999999998</v>
      </c>
      <c r="O258" s="39">
        <v>75.691000000000003</v>
      </c>
      <c r="P258" s="39">
        <v>73.364999999999995</v>
      </c>
      <c r="Q258" s="14"/>
      <c r="R258" s="15" t="s">
        <v>3</v>
      </c>
    </row>
    <row r="259" spans="1:18">
      <c r="A259" s="39" t="s">
        <v>10</v>
      </c>
      <c r="B259" s="39" t="s">
        <v>10</v>
      </c>
      <c r="C259" s="39" t="s">
        <v>10</v>
      </c>
      <c r="D259" s="39" t="s">
        <v>10</v>
      </c>
      <c r="E259" s="39" t="s">
        <v>10</v>
      </c>
      <c r="F259" s="39" t="s">
        <v>10</v>
      </c>
      <c r="G259" s="39">
        <v>12.363</v>
      </c>
      <c r="H259" s="39">
        <v>16.823</v>
      </c>
      <c r="I259" s="39">
        <v>25.869</v>
      </c>
      <c r="J259" s="39">
        <v>36.186999999999998</v>
      </c>
      <c r="K259" s="39">
        <v>44.997999999999998</v>
      </c>
      <c r="L259" s="39">
        <v>58.622999999999998</v>
      </c>
      <c r="M259" s="39">
        <v>122.904</v>
      </c>
      <c r="N259" s="39">
        <v>163.89500000000001</v>
      </c>
      <c r="O259" s="39">
        <v>150.59299999999999</v>
      </c>
      <c r="P259" s="39">
        <v>143.261</v>
      </c>
      <c r="Q259" s="14"/>
      <c r="R259" s="15" t="s">
        <v>4</v>
      </c>
    </row>
    <row r="260" spans="1:18">
      <c r="A260" s="39" t="s">
        <v>10</v>
      </c>
      <c r="B260" s="39" t="s">
        <v>10</v>
      </c>
      <c r="C260" s="39" t="s">
        <v>10</v>
      </c>
      <c r="D260" s="39" t="s">
        <v>10</v>
      </c>
      <c r="E260" s="39" t="s">
        <v>10</v>
      </c>
      <c r="F260" s="39" t="s">
        <v>10</v>
      </c>
      <c r="G260" s="39">
        <v>19.579999999999998</v>
      </c>
      <c r="H260" s="39">
        <v>27.202000000000002</v>
      </c>
      <c r="I260" s="39">
        <v>39.588000000000001</v>
      </c>
      <c r="J260" s="39">
        <v>56.305</v>
      </c>
      <c r="K260" s="39">
        <v>69.069999999999993</v>
      </c>
      <c r="L260" s="39">
        <v>90.144999999999996</v>
      </c>
      <c r="M260" s="39">
        <v>158.184</v>
      </c>
      <c r="N260" s="39">
        <v>246.36099999999999</v>
      </c>
      <c r="O260" s="39">
        <v>230.256</v>
      </c>
      <c r="P260" s="39">
        <v>210.827</v>
      </c>
      <c r="Q260" s="14"/>
      <c r="R260" s="15" t="s">
        <v>5</v>
      </c>
    </row>
    <row r="261" spans="1:18">
      <c r="A261" s="39" t="s">
        <v>10</v>
      </c>
      <c r="B261" s="39" t="s">
        <v>10</v>
      </c>
      <c r="C261" s="39" t="s">
        <v>10</v>
      </c>
      <c r="D261" s="39" t="s">
        <v>10</v>
      </c>
      <c r="E261" s="39" t="s">
        <v>10</v>
      </c>
      <c r="F261" s="39">
        <v>21.127759999999999</v>
      </c>
      <c r="G261" s="39">
        <v>27.846</v>
      </c>
      <c r="H261" s="39">
        <v>39.01876</v>
      </c>
      <c r="I261" s="39">
        <v>55.30498</v>
      </c>
      <c r="J261" s="39">
        <v>77.449309999999997</v>
      </c>
      <c r="K261" s="39">
        <v>95.956999999999994</v>
      </c>
      <c r="L261" s="39">
        <v>117.62778</v>
      </c>
      <c r="M261" s="39">
        <v>206.38216</v>
      </c>
      <c r="N261" s="39">
        <v>326.74457000000001</v>
      </c>
      <c r="O261" s="39">
        <v>311.68684999999999</v>
      </c>
      <c r="P261" s="39">
        <v>281.10266666666666</v>
      </c>
      <c r="Q261" s="14"/>
      <c r="R261" s="15" t="s">
        <v>6</v>
      </c>
    </row>
    <row r="262" spans="1:18">
      <c r="A262" s="34"/>
      <c r="B262" s="34"/>
      <c r="C262" s="34"/>
      <c r="D262" s="34"/>
      <c r="E262" s="34"/>
      <c r="F262" s="34"/>
      <c r="G262" s="34">
        <v>0.10386810399492709</v>
      </c>
      <c r="H262" s="34">
        <v>7.1791017984828689E-2</v>
      </c>
      <c r="I262" s="34">
        <v>7.4909831177655026E-2</v>
      </c>
      <c r="J262" s="34">
        <v>8.054450483885954E-2</v>
      </c>
      <c r="K262" s="34">
        <v>8.3260520038768188E-2</v>
      </c>
      <c r="L262" s="34">
        <v>8.2065154055170939E-2</v>
      </c>
      <c r="M262" s="34">
        <v>0.47376248064011395</v>
      </c>
      <c r="N262" s="34">
        <v>1.8677192108588001</v>
      </c>
      <c r="O262" s="34">
        <v>0.43207854573941906</v>
      </c>
      <c r="P262" s="34">
        <v>0.19641687589962412</v>
      </c>
      <c r="Q262" s="14"/>
      <c r="R262" s="19" t="s">
        <v>7</v>
      </c>
    </row>
    <row r="263" spans="1:18">
      <c r="A263" s="191" t="s">
        <v>60</v>
      </c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22"/>
      <c r="P263" s="22"/>
      <c r="Q263" s="14"/>
      <c r="R263" s="10"/>
    </row>
    <row r="264" spans="1:18">
      <c r="A264" s="39">
        <v>0</v>
      </c>
      <c r="B264" s="39">
        <v>0</v>
      </c>
      <c r="C264" s="39">
        <v>0</v>
      </c>
      <c r="D264" s="39">
        <v>0</v>
      </c>
      <c r="E264" s="39">
        <v>0</v>
      </c>
      <c r="F264" s="39">
        <v>0</v>
      </c>
      <c r="G264" s="39">
        <v>0</v>
      </c>
      <c r="H264" s="39">
        <v>41.304000000000002</v>
      </c>
      <c r="I264" s="39">
        <v>45.51</v>
      </c>
      <c r="J264" s="39">
        <v>44.93</v>
      </c>
      <c r="K264" s="39">
        <v>30.975000000000001</v>
      </c>
      <c r="L264" s="39">
        <v>49.228999999999999</v>
      </c>
      <c r="M264" s="39">
        <v>-20.661000000000001</v>
      </c>
      <c r="N264" s="39">
        <v>-15.798999999999999</v>
      </c>
      <c r="O264" s="39">
        <v>3.6619999999999999</v>
      </c>
      <c r="P264" s="39">
        <v>114.133</v>
      </c>
      <c r="Q264" s="14"/>
      <c r="R264" s="15" t="s">
        <v>3</v>
      </c>
    </row>
    <row r="265" spans="1:18">
      <c r="A265" s="39">
        <v>0</v>
      </c>
      <c r="B265" s="39">
        <v>0</v>
      </c>
      <c r="C265" s="39">
        <v>0</v>
      </c>
      <c r="D265" s="39">
        <v>0</v>
      </c>
      <c r="E265" s="39">
        <v>0</v>
      </c>
      <c r="F265" s="39">
        <v>0</v>
      </c>
      <c r="G265" s="39">
        <v>12.396000000000001</v>
      </c>
      <c r="H265" s="39">
        <v>71.831000000000003</v>
      </c>
      <c r="I265" s="39">
        <v>100.846</v>
      </c>
      <c r="J265" s="39">
        <v>65.650000000000006</v>
      </c>
      <c r="K265" s="39">
        <v>126.934</v>
      </c>
      <c r="L265" s="39">
        <v>105.738</v>
      </c>
      <c r="M265" s="39">
        <v>-17.593</v>
      </c>
      <c r="N265" s="39">
        <v>-49.203000000000003</v>
      </c>
      <c r="O265" s="39">
        <v>36.073999999999998</v>
      </c>
      <c r="P265" s="39">
        <v>233.06399999999999</v>
      </c>
      <c r="Q265" s="14"/>
      <c r="R265" s="15" t="s">
        <v>4</v>
      </c>
    </row>
    <row r="266" spans="1:18">
      <c r="A266" s="39">
        <v>0</v>
      </c>
      <c r="B266" s="39">
        <v>0</v>
      </c>
      <c r="C266" s="39">
        <v>0</v>
      </c>
      <c r="D266" s="39">
        <v>0</v>
      </c>
      <c r="E266" s="39">
        <v>0</v>
      </c>
      <c r="F266" s="39">
        <v>0</v>
      </c>
      <c r="G266" s="39">
        <v>30.108000000000001</v>
      </c>
      <c r="H266" s="39">
        <v>134.85300000000001</v>
      </c>
      <c r="I266" s="39">
        <v>103.97499999999999</v>
      </c>
      <c r="J266" s="39">
        <v>109.986</v>
      </c>
      <c r="K266" s="39">
        <v>228.316</v>
      </c>
      <c r="L266" s="39">
        <v>150.35599999999999</v>
      </c>
      <c r="M266" s="39">
        <v>39.192999999999998</v>
      </c>
      <c r="N266" s="39">
        <v>-70.557000000000002</v>
      </c>
      <c r="O266" s="39">
        <v>101.77800000000001</v>
      </c>
      <c r="P266" s="39">
        <v>388.81</v>
      </c>
      <c r="Q266" s="14"/>
      <c r="R266" s="15" t="s">
        <v>5</v>
      </c>
    </row>
    <row r="267" spans="1:18">
      <c r="A267" s="39">
        <v>0</v>
      </c>
      <c r="B267" s="39">
        <v>0</v>
      </c>
      <c r="C267" s="39">
        <v>0</v>
      </c>
      <c r="D267" s="39">
        <v>0</v>
      </c>
      <c r="E267" s="39">
        <v>0</v>
      </c>
      <c r="F267" s="39">
        <v>70.910149999999987</v>
      </c>
      <c r="G267" s="39">
        <v>53.206000000000003</v>
      </c>
      <c r="H267" s="39">
        <v>240.46647000000002</v>
      </c>
      <c r="I267" s="39">
        <v>205.92343</v>
      </c>
      <c r="J267" s="39">
        <v>206.34389999999999</v>
      </c>
      <c r="K267" s="39">
        <v>318.30599999999998</v>
      </c>
      <c r="L267" s="39">
        <v>325.44339000000002</v>
      </c>
      <c r="M267" s="39">
        <v>32.748669999999997</v>
      </c>
      <c r="N267" s="39">
        <v>-80.896450000000002</v>
      </c>
      <c r="O267" s="39">
        <v>186.70972</v>
      </c>
      <c r="P267" s="39">
        <v>0</v>
      </c>
      <c r="Q267" s="14"/>
      <c r="R267" s="15" t="s">
        <v>6</v>
      </c>
    </row>
    <row r="268" spans="1:18">
      <c r="A268" s="31"/>
      <c r="B268" s="31"/>
      <c r="C268" s="31"/>
      <c r="D268" s="31"/>
      <c r="E268" s="31"/>
      <c r="F268" s="31"/>
      <c r="G268" s="31">
        <v>1.874242637734254</v>
      </c>
      <c r="H268" s="31">
        <v>2.2580139214465924</v>
      </c>
      <c r="I268" s="31">
        <v>1.4608173417809431</v>
      </c>
      <c r="J268" s="31">
        <v>1.1779784869136907</v>
      </c>
      <c r="K268" s="31">
        <v>1.5482035243704917</v>
      </c>
      <c r="L268" s="31">
        <v>1.3258014845611774</v>
      </c>
      <c r="M268" s="31">
        <v>-0.15662779620666983</v>
      </c>
      <c r="N268" s="31">
        <v>0.28214680801923619</v>
      </c>
      <c r="O268" s="31">
        <v>-2.1209889041817318</v>
      </c>
      <c r="P268" s="31">
        <v>2.0242824342827985</v>
      </c>
      <c r="Q268" s="14"/>
      <c r="R268" s="19" t="s">
        <v>61</v>
      </c>
    </row>
    <row r="269" spans="1:18">
      <c r="A269" s="177" t="s">
        <v>62</v>
      </c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26"/>
      <c r="P269" s="26"/>
      <c r="Q269" s="14"/>
      <c r="R269" s="10"/>
    </row>
    <row r="270" spans="1:18">
      <c r="A270" s="39">
        <v>0</v>
      </c>
      <c r="B270" s="39">
        <v>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24.824000000000002</v>
      </c>
      <c r="I270" s="39">
        <v>13.991</v>
      </c>
      <c r="J270" s="39">
        <v>8.365000000000002</v>
      </c>
      <c r="K270" s="39">
        <v>23.211000000000002</v>
      </c>
      <c r="L270" s="39">
        <v>15.997</v>
      </c>
      <c r="M270" s="39">
        <v>-41.841000000000001</v>
      </c>
      <c r="N270" s="39">
        <v>-17.637999999999998</v>
      </c>
      <c r="O270" s="39">
        <v>-37.978999999999999</v>
      </c>
      <c r="P270" s="39">
        <v>105.43799999999999</v>
      </c>
      <c r="Q270" s="53"/>
      <c r="R270" s="15" t="s">
        <v>3</v>
      </c>
    </row>
    <row r="271" spans="1:18">
      <c r="A271" s="39">
        <v>0</v>
      </c>
      <c r="B271" s="39">
        <v>0</v>
      </c>
      <c r="C271" s="39">
        <v>0</v>
      </c>
      <c r="D271" s="39">
        <v>0</v>
      </c>
      <c r="E271" s="39">
        <v>0</v>
      </c>
      <c r="F271" s="39">
        <v>0</v>
      </c>
      <c r="G271" s="39">
        <v>-24.235999999999997</v>
      </c>
      <c r="H271" s="39">
        <v>29.013000000000005</v>
      </c>
      <c r="I271" s="39">
        <v>15.887</v>
      </c>
      <c r="J271" s="39">
        <v>-13.929999999999993</v>
      </c>
      <c r="K271" s="39">
        <v>54.846000000000004</v>
      </c>
      <c r="L271" s="39">
        <v>34.876999999999995</v>
      </c>
      <c r="M271" s="39">
        <v>-68.106999999999999</v>
      </c>
      <c r="N271" s="39">
        <v>-59.418000000000006</v>
      </c>
      <c r="O271" s="39">
        <v>-39.376999999999995</v>
      </c>
      <c r="P271" s="39">
        <v>217.89099999999999</v>
      </c>
      <c r="Q271" s="53"/>
      <c r="R271" s="15" t="s">
        <v>4</v>
      </c>
    </row>
    <row r="272" spans="1:18">
      <c r="A272" s="39">
        <v>0</v>
      </c>
      <c r="B272" s="39">
        <v>0</v>
      </c>
      <c r="C272" s="39">
        <v>0</v>
      </c>
      <c r="D272" s="39">
        <v>0</v>
      </c>
      <c r="E272" s="39">
        <v>0</v>
      </c>
      <c r="F272" s="39">
        <v>0</v>
      </c>
      <c r="G272" s="39">
        <v>-32.197999999999993</v>
      </c>
      <c r="H272" s="39">
        <v>57.863000000000014</v>
      </c>
      <c r="I272" s="39">
        <v>-83.581999999999994</v>
      </c>
      <c r="J272" s="39">
        <v>-83.58</v>
      </c>
      <c r="K272" s="39">
        <v>77.051000000000016</v>
      </c>
      <c r="L272" s="39">
        <v>48.531999999999996</v>
      </c>
      <c r="M272" s="39">
        <v>-66.102000000000004</v>
      </c>
      <c r="N272" s="39">
        <v>-81.787000000000006</v>
      </c>
      <c r="O272" s="39">
        <v>0.89300000000000068</v>
      </c>
      <c r="P272" s="39">
        <v>341.084</v>
      </c>
      <c r="Q272" s="53"/>
      <c r="R272" s="15" t="s">
        <v>5</v>
      </c>
    </row>
    <row r="273" spans="1:18">
      <c r="A273" s="39">
        <v>0</v>
      </c>
      <c r="B273" s="39">
        <v>0</v>
      </c>
      <c r="C273" s="39">
        <v>0</v>
      </c>
      <c r="D273" s="39">
        <v>0</v>
      </c>
      <c r="E273" s="39">
        <v>0</v>
      </c>
      <c r="F273" s="39">
        <v>14.599809999999991</v>
      </c>
      <c r="G273" s="39">
        <v>-34.506999999999991</v>
      </c>
      <c r="H273" s="39">
        <v>106.68397000000002</v>
      </c>
      <c r="I273" s="39">
        <v>-69.457660000000033</v>
      </c>
      <c r="J273" s="39">
        <v>-58.380099999999999</v>
      </c>
      <c r="K273" s="39">
        <v>97.355999999999995</v>
      </c>
      <c r="L273" s="39">
        <v>165.72121000000004</v>
      </c>
      <c r="M273" s="39">
        <v>-110.17278999999999</v>
      </c>
      <c r="N273" s="39">
        <v>-94.858890000000002</v>
      </c>
      <c r="O273" s="39">
        <v>70.503470000000007</v>
      </c>
      <c r="P273" s="39">
        <v>0</v>
      </c>
      <c r="Q273" s="14"/>
      <c r="R273" s="15" t="s">
        <v>6</v>
      </c>
    </row>
    <row r="274" spans="1:18">
      <c r="A274" s="171" t="s">
        <v>63</v>
      </c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210"/>
      <c r="O274" s="54"/>
      <c r="P274" s="54"/>
      <c r="Q274" s="14"/>
      <c r="R274" s="15"/>
    </row>
    <row r="275" spans="1:18">
      <c r="A275" s="173" t="s">
        <v>64</v>
      </c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98"/>
      <c r="O275" s="24"/>
      <c r="P275" s="24"/>
      <c r="Q275" s="14"/>
      <c r="R275" s="10"/>
    </row>
    <row r="276" spans="1:18">
      <c r="A276" s="39">
        <v>0</v>
      </c>
      <c r="B276" s="39">
        <v>0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-16.48</v>
      </c>
      <c r="I276" s="39">
        <v>-31.518999999999998</v>
      </c>
      <c r="J276" s="39">
        <v>-36.564999999999998</v>
      </c>
      <c r="K276" s="39">
        <v>-7.7640000000000002</v>
      </c>
      <c r="L276" s="39">
        <v>-33.231999999999999</v>
      </c>
      <c r="M276" s="39">
        <v>-21.18</v>
      </c>
      <c r="N276" s="39">
        <v>-1.839</v>
      </c>
      <c r="O276" s="39">
        <v>-41.640999999999998</v>
      </c>
      <c r="P276" s="39">
        <v>-8.6950000000000003</v>
      </c>
      <c r="Q276" s="14"/>
      <c r="R276" s="15" t="s">
        <v>3</v>
      </c>
    </row>
    <row r="277" spans="1:18">
      <c r="A277" s="39">
        <v>0</v>
      </c>
      <c r="B277" s="39">
        <v>0</v>
      </c>
      <c r="C277" s="39">
        <v>0</v>
      </c>
      <c r="D277" s="39">
        <v>0</v>
      </c>
      <c r="E277" s="39">
        <v>0</v>
      </c>
      <c r="F277" s="39">
        <v>0</v>
      </c>
      <c r="G277" s="39">
        <v>-36.631999999999998</v>
      </c>
      <c r="H277" s="39">
        <v>-42.817999999999998</v>
      </c>
      <c r="I277" s="39">
        <v>-84.959000000000003</v>
      </c>
      <c r="J277" s="39">
        <v>-79.58</v>
      </c>
      <c r="K277" s="39">
        <v>-72.087999999999994</v>
      </c>
      <c r="L277" s="39">
        <v>-70.861000000000004</v>
      </c>
      <c r="M277" s="39">
        <v>-50.514000000000003</v>
      </c>
      <c r="N277" s="39">
        <v>-10.215</v>
      </c>
      <c r="O277" s="39">
        <v>-75.450999999999993</v>
      </c>
      <c r="P277" s="39">
        <v>-15.173</v>
      </c>
      <c r="Q277" s="14"/>
      <c r="R277" s="15" t="s">
        <v>4</v>
      </c>
    </row>
    <row r="278" spans="1:18">
      <c r="A278" s="39">
        <v>0</v>
      </c>
      <c r="B278" s="39">
        <v>0</v>
      </c>
      <c r="C278" s="39">
        <v>0</v>
      </c>
      <c r="D278" s="39">
        <v>0</v>
      </c>
      <c r="E278" s="39">
        <v>0</v>
      </c>
      <c r="F278" s="39">
        <v>0</v>
      </c>
      <c r="G278" s="39">
        <v>-62.305999999999997</v>
      </c>
      <c r="H278" s="39">
        <v>-76.989999999999995</v>
      </c>
      <c r="I278" s="39">
        <v>-187.55699999999999</v>
      </c>
      <c r="J278" s="39">
        <v>-193.566</v>
      </c>
      <c r="K278" s="39">
        <v>-151.26499999999999</v>
      </c>
      <c r="L278" s="39">
        <v>-101.824</v>
      </c>
      <c r="M278" s="39">
        <v>-105.295</v>
      </c>
      <c r="N278" s="39">
        <v>-11.23</v>
      </c>
      <c r="O278" s="39">
        <v>-100.88500000000001</v>
      </c>
      <c r="P278" s="39">
        <v>-47.725999999999999</v>
      </c>
      <c r="Q278" s="14"/>
      <c r="R278" s="15" t="s">
        <v>5</v>
      </c>
    </row>
    <row r="279" spans="1:18">
      <c r="A279" s="39">
        <v>0</v>
      </c>
      <c r="B279" s="39">
        <v>0</v>
      </c>
      <c r="C279" s="39">
        <v>0</v>
      </c>
      <c r="D279" s="39">
        <v>0</v>
      </c>
      <c r="E279" s="39">
        <v>0</v>
      </c>
      <c r="F279" s="39">
        <v>-56.310339999999997</v>
      </c>
      <c r="G279" s="39">
        <v>-87.712999999999994</v>
      </c>
      <c r="H279" s="39">
        <v>-133.7825</v>
      </c>
      <c r="I279" s="39">
        <v>-275.38109000000003</v>
      </c>
      <c r="J279" s="39">
        <v>-264.72399999999999</v>
      </c>
      <c r="K279" s="39">
        <v>-220.95</v>
      </c>
      <c r="L279" s="39">
        <v>-159.72217999999998</v>
      </c>
      <c r="M279" s="39">
        <v>-142.92146</v>
      </c>
      <c r="N279" s="39">
        <v>-13.962440000000001</v>
      </c>
      <c r="O279" s="39">
        <v>-116.20625</v>
      </c>
      <c r="P279" s="39">
        <v>0</v>
      </c>
      <c r="Q279" s="14"/>
      <c r="R279" s="15" t="s">
        <v>6</v>
      </c>
    </row>
    <row r="280" spans="1:18">
      <c r="A280" s="175" t="s">
        <v>65</v>
      </c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44"/>
      <c r="P280" s="44"/>
      <c r="Q280" s="14"/>
      <c r="R280" s="10"/>
    </row>
    <row r="281" spans="1:18">
      <c r="A281" s="39">
        <v>0</v>
      </c>
      <c r="B281" s="39">
        <v>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-15.747999999999999</v>
      </c>
      <c r="I281" s="39">
        <v>-31.007999999999999</v>
      </c>
      <c r="J281" s="39">
        <v>-41.908000000000001</v>
      </c>
      <c r="K281" s="39">
        <v>-7.7430000000000003</v>
      </c>
      <c r="L281" s="39">
        <v>-93.671999999999997</v>
      </c>
      <c r="M281" s="39">
        <v>-16.14</v>
      </c>
      <c r="N281" s="39">
        <v>-1.7549999999999999</v>
      </c>
      <c r="O281" s="39">
        <v>-41.62</v>
      </c>
      <c r="P281" s="39">
        <v>-10.683999999999999</v>
      </c>
      <c r="Q281" s="14"/>
      <c r="R281" s="15" t="s">
        <v>3</v>
      </c>
    </row>
    <row r="282" spans="1:18">
      <c r="A282" s="39">
        <v>0</v>
      </c>
      <c r="B282" s="39">
        <v>0</v>
      </c>
      <c r="C282" s="39">
        <v>0</v>
      </c>
      <c r="D282" s="39">
        <v>0</v>
      </c>
      <c r="E282" s="39">
        <v>0</v>
      </c>
      <c r="F282" s="39">
        <v>0</v>
      </c>
      <c r="G282" s="39">
        <v>-36.576000000000001</v>
      </c>
      <c r="H282" s="39">
        <v>-41.872</v>
      </c>
      <c r="I282" s="39">
        <v>-84.43</v>
      </c>
      <c r="J282" s="39">
        <v>-84.600999999999999</v>
      </c>
      <c r="K282" s="39">
        <v>-71.131</v>
      </c>
      <c r="L282" s="39">
        <v>-162.321</v>
      </c>
      <c r="M282" s="39">
        <v>-40.252000000000002</v>
      </c>
      <c r="N282" s="39">
        <v>-9.0210000000000008</v>
      </c>
      <c r="O282" s="39">
        <v>-77.835999999999999</v>
      </c>
      <c r="P282" s="39">
        <v>-17.989999999999998</v>
      </c>
      <c r="Q282" s="14"/>
      <c r="R282" s="15" t="s">
        <v>4</v>
      </c>
    </row>
    <row r="283" spans="1:18">
      <c r="A283" s="39">
        <v>0</v>
      </c>
      <c r="B283" s="39">
        <v>0</v>
      </c>
      <c r="C283" s="39">
        <v>0</v>
      </c>
      <c r="D283" s="39">
        <v>0</v>
      </c>
      <c r="E283" s="39">
        <v>0</v>
      </c>
      <c r="F283" s="39">
        <v>0</v>
      </c>
      <c r="G283" s="39">
        <v>-62.249000000000002</v>
      </c>
      <c r="H283" s="39">
        <v>-116.03400000000001</v>
      </c>
      <c r="I283" s="39">
        <v>-190.37799999999999</v>
      </c>
      <c r="J283" s="39">
        <v>-198.58600000000001</v>
      </c>
      <c r="K283" s="39">
        <v>-149.91300000000001</v>
      </c>
      <c r="L283" s="39">
        <v>-192.935</v>
      </c>
      <c r="M283" s="39">
        <v>-94.450999999999993</v>
      </c>
      <c r="N283" s="39">
        <v>-9.8879999999999999</v>
      </c>
      <c r="O283" s="39">
        <v>-100.816</v>
      </c>
      <c r="P283" s="39">
        <v>-46.292000000000002</v>
      </c>
      <c r="Q283" s="14"/>
      <c r="R283" s="15" t="s">
        <v>5</v>
      </c>
    </row>
    <row r="284" spans="1:18">
      <c r="A284" s="39">
        <v>0</v>
      </c>
      <c r="B284" s="39">
        <v>0</v>
      </c>
      <c r="C284" s="39">
        <v>0</v>
      </c>
      <c r="D284" s="39">
        <v>0</v>
      </c>
      <c r="E284" s="39">
        <v>0</v>
      </c>
      <c r="F284" s="39">
        <v>-56.279129999999995</v>
      </c>
      <c r="G284" s="39">
        <v>-185.80600000000001</v>
      </c>
      <c r="H284" s="39">
        <v>-183.99250000000001</v>
      </c>
      <c r="I284" s="39">
        <v>-275.82428000000004</v>
      </c>
      <c r="J284" s="39">
        <v>-269.34090999999995</v>
      </c>
      <c r="K284" s="39">
        <v>-219.30699999999999</v>
      </c>
      <c r="L284" s="39">
        <v>-215.0444</v>
      </c>
      <c r="M284" s="39">
        <v>-131.58185</v>
      </c>
      <c r="N284" s="39">
        <v>-24.93261</v>
      </c>
      <c r="O284" s="39">
        <v>-118.58171</v>
      </c>
      <c r="P284" s="39">
        <v>0</v>
      </c>
      <c r="Q284" s="14"/>
      <c r="R284" s="15" t="s">
        <v>6</v>
      </c>
    </row>
    <row r="285" spans="1:18">
      <c r="A285" s="177" t="s">
        <v>66</v>
      </c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26"/>
      <c r="P285" s="26"/>
      <c r="Q285" s="14"/>
      <c r="R285" s="10"/>
    </row>
    <row r="286" spans="1:18">
      <c r="A286" s="39">
        <v>0</v>
      </c>
      <c r="B286" s="39">
        <v>0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-21.167000000000002</v>
      </c>
      <c r="I286" s="39">
        <v>-0.121</v>
      </c>
      <c r="J286" s="39">
        <v>-5.23</v>
      </c>
      <c r="K286" s="39">
        <v>-14.875999999999999</v>
      </c>
      <c r="L286" s="39">
        <v>24.568999999999999</v>
      </c>
      <c r="M286" s="39">
        <v>64.706999999999994</v>
      </c>
      <c r="N286" s="39">
        <v>69.498000000000005</v>
      </c>
      <c r="O286" s="39">
        <v>13.558</v>
      </c>
      <c r="P286" s="39">
        <v>-87.801000000000002</v>
      </c>
      <c r="Q286" s="14"/>
      <c r="R286" s="15" t="s">
        <v>3</v>
      </c>
    </row>
    <row r="287" spans="1:18">
      <c r="A287" s="39">
        <v>0</v>
      </c>
      <c r="B287" s="39">
        <v>0</v>
      </c>
      <c r="C287" s="39">
        <v>0</v>
      </c>
      <c r="D287" s="39">
        <v>0</v>
      </c>
      <c r="E287" s="39">
        <v>0</v>
      </c>
      <c r="F287" s="39">
        <v>0</v>
      </c>
      <c r="G287" s="39">
        <v>21.416</v>
      </c>
      <c r="H287" s="39">
        <v>-47.271000000000001</v>
      </c>
      <c r="I287" s="39">
        <v>-8.7439999999999998</v>
      </c>
      <c r="J287" s="39">
        <v>24.155000000000001</v>
      </c>
      <c r="K287" s="39">
        <v>-73.674000000000007</v>
      </c>
      <c r="L287" s="39">
        <v>40.356000000000002</v>
      </c>
      <c r="M287" s="39">
        <v>129.947</v>
      </c>
      <c r="N287" s="39">
        <v>58.069000000000003</v>
      </c>
      <c r="O287" s="39">
        <v>42.173000000000002</v>
      </c>
      <c r="P287" s="39">
        <v>-219.86600000000001</v>
      </c>
      <c r="Q287" s="14"/>
      <c r="R287" s="15" t="s">
        <v>4</v>
      </c>
    </row>
    <row r="288" spans="1:18">
      <c r="A288" s="39">
        <v>0</v>
      </c>
      <c r="B288" s="39">
        <v>0</v>
      </c>
      <c r="C288" s="39">
        <v>0</v>
      </c>
      <c r="D288" s="39">
        <v>0</v>
      </c>
      <c r="E288" s="39">
        <v>0</v>
      </c>
      <c r="F288" s="39">
        <v>0</v>
      </c>
      <c r="G288" s="39">
        <v>41.531999999999996</v>
      </c>
      <c r="H288" s="39">
        <v>-71.647999999999996</v>
      </c>
      <c r="I288" s="39">
        <v>51.131999999999998</v>
      </c>
      <c r="J288" s="39">
        <v>132.625</v>
      </c>
      <c r="K288" s="39">
        <v>-91.956000000000003</v>
      </c>
      <c r="L288" s="39">
        <v>12.676</v>
      </c>
      <c r="M288" s="39">
        <v>83.938999999999993</v>
      </c>
      <c r="N288" s="39">
        <v>82.28</v>
      </c>
      <c r="O288" s="39">
        <v>20.454000000000001</v>
      </c>
      <c r="P288" s="39">
        <v>-381.45400000000001</v>
      </c>
      <c r="Q288" s="14"/>
      <c r="R288" s="15" t="s">
        <v>5</v>
      </c>
    </row>
    <row r="289" spans="1:18">
      <c r="A289" s="39">
        <v>0</v>
      </c>
      <c r="B289" s="39">
        <v>0</v>
      </c>
      <c r="C289" s="39">
        <v>0</v>
      </c>
      <c r="D289" s="39">
        <v>0</v>
      </c>
      <c r="E289" s="39">
        <v>0</v>
      </c>
      <c r="F289" s="39">
        <v>-55.162610000000001</v>
      </c>
      <c r="G289" s="39">
        <v>217.006</v>
      </c>
      <c r="H289" s="39">
        <v>-100.26689</v>
      </c>
      <c r="I289" s="39">
        <v>42.505769999999998</v>
      </c>
      <c r="J289" s="39">
        <v>96.879410000000007</v>
      </c>
      <c r="K289" s="39">
        <v>-86.287999999999997</v>
      </c>
      <c r="L289" s="39">
        <v>-137.28197</v>
      </c>
      <c r="M289" s="39">
        <v>160.79885999999999</v>
      </c>
      <c r="N289" s="39">
        <v>101.15678</v>
      </c>
      <c r="O289" s="39">
        <v>6.9207299999999998</v>
      </c>
      <c r="P289" s="39">
        <v>0</v>
      </c>
      <c r="Q289" s="14"/>
      <c r="R289" s="15" t="s">
        <v>6</v>
      </c>
    </row>
    <row r="290" spans="1:18">
      <c r="A290" s="179" t="s">
        <v>67</v>
      </c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55"/>
      <c r="P290" s="55"/>
      <c r="Q290" s="14"/>
      <c r="R290" s="10"/>
    </row>
    <row r="291" spans="1:18">
      <c r="A291" s="39">
        <v>0</v>
      </c>
      <c r="B291" s="39">
        <v>0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4.3890000000000002</v>
      </c>
      <c r="I291" s="39">
        <v>14.381</v>
      </c>
      <c r="J291" s="39">
        <v>-2.2080000000000002</v>
      </c>
      <c r="K291" s="39">
        <v>8.3559999999999999</v>
      </c>
      <c r="L291" s="39">
        <v>-19.873999999999999</v>
      </c>
      <c r="M291" s="39">
        <v>27.905999999999999</v>
      </c>
      <c r="N291" s="39">
        <v>51.944000000000003</v>
      </c>
      <c r="O291" s="39">
        <v>-24.4</v>
      </c>
      <c r="P291" s="39">
        <v>15.648</v>
      </c>
      <c r="Q291" s="14"/>
      <c r="R291" s="15" t="s">
        <v>3</v>
      </c>
    </row>
    <row r="292" spans="1:18">
      <c r="A292" s="39">
        <v>0</v>
      </c>
      <c r="B292" s="39">
        <v>0</v>
      </c>
      <c r="C292" s="39">
        <v>0</v>
      </c>
      <c r="D292" s="39">
        <v>0</v>
      </c>
      <c r="E292" s="39">
        <v>0</v>
      </c>
      <c r="F292" s="39">
        <v>0</v>
      </c>
      <c r="G292" s="39">
        <v>-2.7639999999999998</v>
      </c>
      <c r="H292" s="39">
        <v>-17.312000000000001</v>
      </c>
      <c r="I292" s="39">
        <v>7.6719999999999997</v>
      </c>
      <c r="J292" s="39">
        <v>5.2039999999999997</v>
      </c>
      <c r="K292" s="39">
        <v>-17.870999999999999</v>
      </c>
      <c r="L292" s="39">
        <v>-16.227</v>
      </c>
      <c r="M292" s="39">
        <v>72.102000000000004</v>
      </c>
      <c r="N292" s="39">
        <v>-0.155</v>
      </c>
      <c r="O292" s="39">
        <v>0.41099999999999998</v>
      </c>
      <c r="P292" s="39">
        <v>-4.7919999999999998</v>
      </c>
      <c r="Q292" s="14"/>
      <c r="R292" s="15" t="s">
        <v>4</v>
      </c>
    </row>
    <row r="293" spans="1:18">
      <c r="A293" s="39">
        <v>0</v>
      </c>
      <c r="B293" s="39">
        <v>0</v>
      </c>
      <c r="C293" s="39">
        <v>0</v>
      </c>
      <c r="D293" s="39">
        <v>0</v>
      </c>
      <c r="E293" s="39">
        <v>0</v>
      </c>
      <c r="F293" s="39">
        <v>0</v>
      </c>
      <c r="G293" s="39">
        <v>9.391</v>
      </c>
      <c r="H293" s="39">
        <v>-52.829000000000001</v>
      </c>
      <c r="I293" s="39">
        <v>-35.271000000000001</v>
      </c>
      <c r="J293" s="39">
        <v>44.024999999999999</v>
      </c>
      <c r="K293" s="39">
        <v>-13.553000000000001</v>
      </c>
      <c r="L293" s="39">
        <v>-29.902999999999999</v>
      </c>
      <c r="M293" s="39">
        <v>28.681000000000001</v>
      </c>
      <c r="N293" s="39">
        <v>1.835</v>
      </c>
      <c r="O293" s="39">
        <v>21.416</v>
      </c>
      <c r="P293" s="39">
        <v>-38.936</v>
      </c>
      <c r="Q293" s="14"/>
      <c r="R293" s="15" t="s">
        <v>5</v>
      </c>
    </row>
    <row r="294" spans="1:18">
      <c r="A294" s="39">
        <v>0</v>
      </c>
      <c r="B294" s="39">
        <v>0</v>
      </c>
      <c r="C294" s="39">
        <v>0</v>
      </c>
      <c r="D294" s="39">
        <v>0</v>
      </c>
      <c r="E294" s="39">
        <v>0</v>
      </c>
      <c r="F294" s="39">
        <v>-40.531589999999994</v>
      </c>
      <c r="G294" s="39">
        <v>84.406000000000006</v>
      </c>
      <c r="H294" s="39">
        <v>-43.792929999999998</v>
      </c>
      <c r="I294" s="39">
        <v>-27.39508</v>
      </c>
      <c r="J294" s="39">
        <v>33.882400000000004</v>
      </c>
      <c r="K294" s="39">
        <v>12.711</v>
      </c>
      <c r="L294" s="39">
        <v>-26.882990000000003</v>
      </c>
      <c r="M294" s="39">
        <v>61.965679999999999</v>
      </c>
      <c r="N294" s="39">
        <v>-4.6722700000000001</v>
      </c>
      <c r="O294" s="39">
        <v>75.048729999999992</v>
      </c>
      <c r="P294" s="39">
        <v>0</v>
      </c>
      <c r="Q294" s="14"/>
      <c r="R294" s="15" t="s">
        <v>6</v>
      </c>
    </row>
    <row r="295" spans="1:18">
      <c r="A295" s="181" t="s">
        <v>68</v>
      </c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56"/>
      <c r="P295" s="56"/>
      <c r="Q295" s="14"/>
      <c r="R295" s="57"/>
    </row>
    <row r="296" spans="1:18">
      <c r="A296" s="166" t="s">
        <v>69</v>
      </c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58"/>
      <c r="P296" s="58"/>
      <c r="Q296" s="14"/>
      <c r="R296" s="57"/>
    </row>
    <row r="297" spans="1:18">
      <c r="A297" s="34"/>
      <c r="B297" s="34"/>
      <c r="C297" s="34"/>
      <c r="D297" s="34"/>
      <c r="E297" s="34"/>
      <c r="F297" s="47"/>
      <c r="G297" s="47" t="e">
        <v>#DIV/0!</v>
      </c>
      <c r="H297" s="47">
        <v>0.3946612442675434</v>
      </c>
      <c r="I297" s="47">
        <v>0.36082426082134206</v>
      </c>
      <c r="J297" s="47">
        <v>0.37082127576473101</v>
      </c>
      <c r="K297" s="47">
        <v>0.37513032075924607</v>
      </c>
      <c r="L297" s="47">
        <v>0.32307077990904043</v>
      </c>
      <c r="M297" s="47">
        <v>0.15610217596972564</v>
      </c>
      <c r="N297" s="47">
        <v>-0.78582333696837503</v>
      </c>
      <c r="O297" s="47">
        <v>-0.17389407476754429</v>
      </c>
      <c r="P297" s="47">
        <v>0.27622785980164383</v>
      </c>
      <c r="Q297" s="14"/>
      <c r="R297" s="57" t="s">
        <v>70</v>
      </c>
    </row>
    <row r="298" spans="1:18">
      <c r="A298" s="34"/>
      <c r="B298" s="34"/>
      <c r="C298" s="34"/>
      <c r="D298" s="34"/>
      <c r="E298" s="34"/>
      <c r="F298" s="47"/>
      <c r="G298" s="47">
        <v>0.27889418050876985</v>
      </c>
      <c r="H298" s="47">
        <v>0.37900869837142126</v>
      </c>
      <c r="I298" s="47">
        <v>0.3177036175967195</v>
      </c>
      <c r="J298" s="47">
        <v>0.33919681232091692</v>
      </c>
      <c r="K298" s="47">
        <v>0.33639476608386054</v>
      </c>
      <c r="L298" s="47">
        <v>0.28970973907632125</v>
      </c>
      <c r="M298" s="47">
        <v>-1.5926819972049293</v>
      </c>
      <c r="N298" s="47">
        <v>-2.3643197983253805</v>
      </c>
      <c r="O298" s="47">
        <v>8.4705313717789985E-2</v>
      </c>
      <c r="P298" s="47">
        <v>0.29329512507963951</v>
      </c>
      <c r="Q298" s="14"/>
      <c r="R298" s="57" t="s">
        <v>71</v>
      </c>
    </row>
    <row r="299" spans="1:18">
      <c r="A299" s="34"/>
      <c r="B299" s="34"/>
      <c r="C299" s="34"/>
      <c r="D299" s="34"/>
      <c r="E299" s="34"/>
      <c r="F299" s="47"/>
      <c r="G299" s="47">
        <v>0.32546268186826782</v>
      </c>
      <c r="H299" s="47">
        <v>0.36100551633463862</v>
      </c>
      <c r="I299" s="47">
        <v>0.35124751095698825</v>
      </c>
      <c r="J299" s="47">
        <v>0.33983678366850484</v>
      </c>
      <c r="K299" s="47">
        <v>0.33734479199608008</v>
      </c>
      <c r="L299" s="47">
        <v>0.33263369674560234</v>
      </c>
      <c r="M299" s="47">
        <v>-0.28295402374237555</v>
      </c>
      <c r="N299" s="47">
        <v>-3.2781868384721582</v>
      </c>
      <c r="O299" s="47">
        <v>0.14252226671024668</v>
      </c>
      <c r="P299" s="47">
        <v>0.31988150510403485</v>
      </c>
      <c r="Q299" s="14"/>
      <c r="R299" s="57" t="s">
        <v>72</v>
      </c>
    </row>
    <row r="300" spans="1:18">
      <c r="A300" s="34"/>
      <c r="B300" s="34"/>
      <c r="C300" s="34"/>
      <c r="D300" s="34"/>
      <c r="E300" s="34"/>
      <c r="F300" s="47"/>
      <c r="G300" s="47">
        <v>0.3668882438041926</v>
      </c>
      <c r="H300" s="47">
        <v>0.35905361405610337</v>
      </c>
      <c r="I300" s="47">
        <v>0.29814873079158399</v>
      </c>
      <c r="J300" s="47">
        <v>0.33672307300196835</v>
      </c>
      <c r="K300" s="47">
        <v>0.3082522267834909</v>
      </c>
      <c r="L300" s="47">
        <v>0.32098124253776295</v>
      </c>
      <c r="M300" s="47">
        <v>-0.55474579310312644</v>
      </c>
      <c r="N300" s="47">
        <v>-0.1603873678766525</v>
      </c>
      <c r="O300" s="47">
        <v>0.22142895546282548</v>
      </c>
      <c r="P300" s="47" t="e">
        <v>#DIV/0!</v>
      </c>
      <c r="Q300" s="14"/>
      <c r="R300" s="57" t="s">
        <v>73</v>
      </c>
    </row>
    <row r="301" spans="1:18">
      <c r="A301" s="34"/>
      <c r="B301" s="34"/>
      <c r="C301" s="34"/>
      <c r="D301" s="34"/>
      <c r="E301" s="34"/>
      <c r="F301" s="47"/>
      <c r="G301" s="47">
        <v>0.32991611241164481</v>
      </c>
      <c r="H301" s="47">
        <v>0.37183057329257913</v>
      </c>
      <c r="I301" s="47">
        <v>0.33165359680153833</v>
      </c>
      <c r="J301" s="47">
        <v>0.34621279109480363</v>
      </c>
      <c r="K301" s="47">
        <v>0.33865520065664478</v>
      </c>
      <c r="L301" s="47">
        <v>0.31705177133353601</v>
      </c>
      <c r="M301" s="47">
        <v>-0.18675656400238022</v>
      </c>
      <c r="N301" s="47">
        <v>-0.90029657338714686</v>
      </c>
      <c r="O301" s="47">
        <v>0.11310590796237079</v>
      </c>
      <c r="P301" s="47">
        <v>0.29776420559839822</v>
      </c>
      <c r="Q301" s="14"/>
      <c r="R301" s="57" t="s">
        <v>74</v>
      </c>
    </row>
    <row r="302" spans="1:18">
      <c r="A302" s="34" t="s">
        <v>10</v>
      </c>
      <c r="B302" s="34" t="s">
        <v>10</v>
      </c>
      <c r="C302" s="34" t="s">
        <v>10</v>
      </c>
      <c r="D302" s="34" t="s">
        <v>10</v>
      </c>
      <c r="E302" s="34" t="s">
        <v>10</v>
      </c>
      <c r="F302" s="47" t="s">
        <v>10</v>
      </c>
      <c r="G302" s="47" t="s">
        <v>10</v>
      </c>
      <c r="H302" s="47">
        <v>4.012286925672752E-2</v>
      </c>
      <c r="I302" s="47">
        <v>3.8878024576048567E-2</v>
      </c>
      <c r="J302" s="47">
        <v>3.8360821630834242E-2</v>
      </c>
      <c r="K302" s="47">
        <v>3.8442384789283419E-2</v>
      </c>
      <c r="L302" s="47">
        <v>3.6166545798332894E-2</v>
      </c>
      <c r="M302" s="47">
        <v>4.9410280668558813E-2</v>
      </c>
      <c r="N302" s="47">
        <v>0.11475826972010178</v>
      </c>
      <c r="O302" s="47">
        <v>6.4442242844547859E-2</v>
      </c>
      <c r="P302" s="47">
        <v>3.2957355916960203E-2</v>
      </c>
      <c r="Q302" s="14"/>
      <c r="R302" s="57" t="s">
        <v>75</v>
      </c>
    </row>
    <row r="303" spans="1:18">
      <c r="A303" s="34" t="s">
        <v>10</v>
      </c>
      <c r="B303" s="34" t="s">
        <v>10</v>
      </c>
      <c r="C303" s="34" t="s">
        <v>10</v>
      </c>
      <c r="D303" s="34" t="s">
        <v>10</v>
      </c>
      <c r="E303" s="34" t="s">
        <v>10</v>
      </c>
      <c r="F303" s="47" t="s">
        <v>10</v>
      </c>
      <c r="G303" s="47">
        <v>7.8566035544197929E-2</v>
      </c>
      <c r="H303" s="47">
        <v>3.673560078013776E-2</v>
      </c>
      <c r="I303" s="47">
        <v>3.7513654339305216E-2</v>
      </c>
      <c r="J303" s="47">
        <v>4.111747851002865E-2</v>
      </c>
      <c r="K303" s="47">
        <v>4.7312364408765531E-2</v>
      </c>
      <c r="L303" s="47">
        <v>4.3967343793987347E-2</v>
      </c>
      <c r="M303" s="47">
        <v>0.15452293228306441</v>
      </c>
      <c r="N303" s="47">
        <v>0.25353380750877824</v>
      </c>
      <c r="O303" s="47">
        <v>5.5999456242636615E-2</v>
      </c>
      <c r="P303" s="47">
        <v>3.3977653223610904E-2</v>
      </c>
      <c r="Q303" s="14"/>
      <c r="R303" s="57" t="s">
        <v>76</v>
      </c>
    </row>
    <row r="304" spans="1:18">
      <c r="A304" s="34" t="s">
        <v>10</v>
      </c>
      <c r="B304" s="34" t="s">
        <v>10</v>
      </c>
      <c r="C304" s="34" t="s">
        <v>10</v>
      </c>
      <c r="D304" s="34" t="s">
        <v>10</v>
      </c>
      <c r="E304" s="34" t="s">
        <v>10</v>
      </c>
      <c r="F304" s="47" t="s">
        <v>10</v>
      </c>
      <c r="G304" s="47">
        <v>4.2422811396703321E-2</v>
      </c>
      <c r="H304" s="47">
        <v>4.1679766770514763E-2</v>
      </c>
      <c r="I304" s="47">
        <v>3.4693230322912716E-2</v>
      </c>
      <c r="J304" s="47">
        <v>3.642370499428825E-2</v>
      </c>
      <c r="K304" s="47">
        <v>3.8539194256304754E-2</v>
      </c>
      <c r="L304" s="47">
        <v>3.4400913515130097E-2</v>
      </c>
      <c r="M304" s="47">
        <v>0.12730373188168165</v>
      </c>
      <c r="N304" s="47">
        <v>0.35258475226261698</v>
      </c>
      <c r="O304" s="47">
        <v>5.1530070272920413E-2</v>
      </c>
      <c r="P304" s="47">
        <v>2.9993694862615744E-2</v>
      </c>
      <c r="Q304" s="14"/>
      <c r="R304" s="57" t="s">
        <v>77</v>
      </c>
    </row>
    <row r="305" spans="1:18">
      <c r="A305" s="34" t="s">
        <v>10</v>
      </c>
      <c r="B305" s="34" t="s">
        <v>10</v>
      </c>
      <c r="C305" s="34" t="s">
        <v>10</v>
      </c>
      <c r="D305" s="34" t="s">
        <v>10</v>
      </c>
      <c r="E305" s="34" t="s">
        <v>10</v>
      </c>
      <c r="F305" s="47">
        <v>4.7628486195367088E-2</v>
      </c>
      <c r="G305" s="47">
        <v>3.8711385534763658E-2</v>
      </c>
      <c r="H305" s="47">
        <v>4.3514683940417034E-2</v>
      </c>
      <c r="I305" s="47">
        <v>4.3735948080638562E-2</v>
      </c>
      <c r="J305" s="47">
        <v>3.985404809394627E-2</v>
      </c>
      <c r="K305" s="47">
        <v>3.5813481906661691E-2</v>
      </c>
      <c r="L305" s="47">
        <v>3.9125562071038164E-2</v>
      </c>
      <c r="M305" s="47">
        <v>9.6838849884420417E-2</v>
      </c>
      <c r="N305" s="47">
        <v>9.3421598732908812E-2</v>
      </c>
      <c r="O305" s="47">
        <v>3.8130923283643141E-2</v>
      </c>
      <c r="P305" s="47" t="s">
        <v>10</v>
      </c>
      <c r="Q305" s="14"/>
      <c r="R305" s="57" t="s">
        <v>78</v>
      </c>
    </row>
    <row r="306" spans="1:18">
      <c r="A306" s="34" t="s">
        <v>10</v>
      </c>
      <c r="B306" s="34" t="s">
        <v>10</v>
      </c>
      <c r="C306" s="34" t="s">
        <v>10</v>
      </c>
      <c r="D306" s="34" t="s">
        <v>10</v>
      </c>
      <c r="E306" s="34" t="s">
        <v>10</v>
      </c>
      <c r="F306" s="47">
        <v>0</v>
      </c>
      <c r="G306" s="47">
        <v>5.037808223336001E-2</v>
      </c>
      <c r="H306" s="47">
        <v>4.0753166948942751E-2</v>
      </c>
      <c r="I306" s="47">
        <v>3.8721144830360647E-2</v>
      </c>
      <c r="J306" s="47">
        <v>3.8915892980748205E-2</v>
      </c>
      <c r="K306" s="47">
        <v>3.9834216588744469E-2</v>
      </c>
      <c r="L306" s="47">
        <v>3.8339192369774434E-2</v>
      </c>
      <c r="M306" s="47">
        <v>8.0111560183444758E-2</v>
      </c>
      <c r="N306" s="47">
        <v>0.1418043188387639</v>
      </c>
      <c r="O306" s="47">
        <v>4.9215787963290854E-2</v>
      </c>
      <c r="P306" s="47">
        <v>3.2227429152374858E-2</v>
      </c>
      <c r="Q306" s="14"/>
      <c r="R306" s="57" t="s">
        <v>79</v>
      </c>
    </row>
    <row r="307" spans="1:18">
      <c r="A307" s="34" t="s">
        <v>10</v>
      </c>
      <c r="B307" s="34" t="s">
        <v>10</v>
      </c>
      <c r="C307" s="34" t="s">
        <v>10</v>
      </c>
      <c r="D307" s="34" t="s">
        <v>10</v>
      </c>
      <c r="E307" s="34" t="s">
        <v>10</v>
      </c>
      <c r="F307" s="47" t="s">
        <v>10</v>
      </c>
      <c r="G307" s="47" t="s">
        <v>10</v>
      </c>
      <c r="H307" s="47">
        <v>0.11149952409794929</v>
      </c>
      <c r="I307" s="47">
        <v>9.4661568547327865E-2</v>
      </c>
      <c r="J307" s="47">
        <v>9.7457702345234071E-2</v>
      </c>
      <c r="K307" s="47">
        <v>9.588741719481654E-2</v>
      </c>
      <c r="L307" s="47">
        <v>8.7072177479733753E-2</v>
      </c>
      <c r="M307" s="47">
        <v>7.7973299695154E-2</v>
      </c>
      <c r="N307" s="47">
        <v>0.34614685568884046</v>
      </c>
      <c r="O307" s="47">
        <v>0.19782586960671145</v>
      </c>
      <c r="P307" s="47">
        <v>5.1359639261535382E-2</v>
      </c>
      <c r="Q307" s="14"/>
      <c r="R307" s="57" t="s">
        <v>80</v>
      </c>
    </row>
    <row r="308" spans="1:18">
      <c r="A308" s="34" t="s">
        <v>10</v>
      </c>
      <c r="B308" s="34" t="s">
        <v>10</v>
      </c>
      <c r="C308" s="34" t="s">
        <v>10</v>
      </c>
      <c r="D308" s="34" t="s">
        <v>10</v>
      </c>
      <c r="E308" s="34" t="s">
        <v>10</v>
      </c>
      <c r="F308" s="47" t="s">
        <v>10</v>
      </c>
      <c r="G308" s="47">
        <v>0.12006330584272273</v>
      </c>
      <c r="H308" s="47">
        <v>0.12517590131421941</v>
      </c>
      <c r="I308" s="47">
        <v>8.4852591549789413E-2</v>
      </c>
      <c r="J308" s="47">
        <v>0.10588287965616044</v>
      </c>
      <c r="K308" s="47">
        <v>9.1355421003696397E-2</v>
      </c>
      <c r="L308" s="47">
        <v>9.0945459394585954E-2</v>
      </c>
      <c r="M308" s="47">
        <v>0.68803201626222832</v>
      </c>
      <c r="N308" s="47">
        <v>0.97335013955163419</v>
      </c>
      <c r="O308" s="47">
        <v>0.18215116454701991</v>
      </c>
      <c r="P308" s="47">
        <v>6.371441482150926E-2</v>
      </c>
      <c r="Q308" s="14"/>
      <c r="R308" s="57" t="s">
        <v>81</v>
      </c>
    </row>
    <row r="309" spans="1:18">
      <c r="A309" s="34" t="s">
        <v>10</v>
      </c>
      <c r="B309" s="34" t="s">
        <v>10</v>
      </c>
      <c r="C309" s="34" t="s">
        <v>10</v>
      </c>
      <c r="D309" s="34" t="s">
        <v>10</v>
      </c>
      <c r="E309" s="34" t="s">
        <v>10</v>
      </c>
      <c r="F309" s="47" t="s">
        <v>10</v>
      </c>
      <c r="G309" s="47">
        <v>9.2221547594953782E-2</v>
      </c>
      <c r="H309" s="47">
        <v>9.2498642352873917E-2</v>
      </c>
      <c r="I309" s="47">
        <v>7.2308324191678403E-2</v>
      </c>
      <c r="J309" s="47">
        <v>9.4400019724027964E-2</v>
      </c>
      <c r="K309" s="47">
        <v>8.9606232993581433E-2</v>
      </c>
      <c r="L309" s="47">
        <v>8.0460020119083223E-2</v>
      </c>
      <c r="M309" s="47">
        <v>0.27101724929494331</v>
      </c>
      <c r="N309" s="47">
        <v>1.8050314465408803</v>
      </c>
      <c r="O309" s="47">
        <v>0.11444884785095605</v>
      </c>
      <c r="P309" s="47">
        <v>6.4262898174636665E-2</v>
      </c>
      <c r="Q309" s="14"/>
      <c r="R309" s="57" t="s">
        <v>82</v>
      </c>
    </row>
    <row r="310" spans="1:18">
      <c r="A310" s="34" t="s">
        <v>10</v>
      </c>
      <c r="B310" s="34" t="s">
        <v>10</v>
      </c>
      <c r="C310" s="34" t="s">
        <v>10</v>
      </c>
      <c r="D310" s="34" t="s">
        <v>10</v>
      </c>
      <c r="E310" s="34" t="s">
        <v>10</v>
      </c>
      <c r="F310" s="47">
        <v>0.11165310228842575</v>
      </c>
      <c r="G310" s="47">
        <v>9.9218018665431132E-2</v>
      </c>
      <c r="H310" s="47">
        <v>7.0423659571776626E-2</v>
      </c>
      <c r="I310" s="47">
        <v>8.5689515078135992E-2</v>
      </c>
      <c r="J310" s="47">
        <v>1.7816163113421584E-2</v>
      </c>
      <c r="K310" s="47">
        <v>0.10098054433586204</v>
      </c>
      <c r="L310" s="47">
        <v>6.4430152373237765E-2</v>
      </c>
      <c r="M310" s="47">
        <v>0.28991717522957688</v>
      </c>
      <c r="N310" s="47">
        <v>0.25502524485244205</v>
      </c>
      <c r="O310" s="47">
        <v>8.7384163967683712E-2</v>
      </c>
      <c r="P310" s="47" t="s">
        <v>10</v>
      </c>
      <c r="Q310" s="14"/>
      <c r="R310" s="57" t="s">
        <v>83</v>
      </c>
    </row>
    <row r="311" spans="1:18">
      <c r="A311" s="34" t="s">
        <v>10</v>
      </c>
      <c r="B311" s="34" t="s">
        <v>10</v>
      </c>
      <c r="C311" s="34" t="s">
        <v>10</v>
      </c>
      <c r="D311" s="34" t="s">
        <v>10</v>
      </c>
      <c r="E311" s="34" t="s">
        <v>10</v>
      </c>
      <c r="F311" s="47">
        <v>0</v>
      </c>
      <c r="G311" s="47">
        <v>0.10230415795604153</v>
      </c>
      <c r="H311" s="47">
        <v>9.7596679845968093E-2</v>
      </c>
      <c r="I311" s="47">
        <v>8.4062227403752923E-2</v>
      </c>
      <c r="J311" s="47">
        <v>7.7175717116266529E-2</v>
      </c>
      <c r="K311" s="47">
        <v>9.459634595869873E-2</v>
      </c>
      <c r="L311" s="47">
        <v>8.0384792558095081E-2</v>
      </c>
      <c r="M311" s="47">
        <v>0.19783233164798281</v>
      </c>
      <c r="N311" s="47">
        <v>0.5007042350154669</v>
      </c>
      <c r="O311" s="47">
        <v>0.12955966051838896</v>
      </c>
      <c r="P311" s="47">
        <v>6.0181696608348843E-2</v>
      </c>
      <c r="Q311" s="14"/>
      <c r="R311" s="57" t="s">
        <v>84</v>
      </c>
    </row>
    <row r="312" spans="1:18">
      <c r="A312" s="34" t="s">
        <v>10</v>
      </c>
      <c r="B312" s="34" t="s">
        <v>10</v>
      </c>
      <c r="C312" s="34" t="s">
        <v>10</v>
      </c>
      <c r="D312" s="34" t="s">
        <v>10</v>
      </c>
      <c r="E312" s="34" t="s">
        <v>10</v>
      </c>
      <c r="F312" s="47" t="s">
        <v>10</v>
      </c>
      <c r="G312" s="47" t="s">
        <v>10</v>
      </c>
      <c r="H312" s="47">
        <v>0.15162239335467684</v>
      </c>
      <c r="I312" s="47">
        <v>0.13353959312337643</v>
      </c>
      <c r="J312" s="47">
        <v>0.13581852397606831</v>
      </c>
      <c r="K312" s="47">
        <v>0.13432980198409997</v>
      </c>
      <c r="L312" s="47">
        <v>0.12323872327806665</v>
      </c>
      <c r="M312" s="47">
        <v>0.12738358036371283</v>
      </c>
      <c r="N312" s="47">
        <v>0.46090512540894218</v>
      </c>
      <c r="O312" s="47">
        <v>0.26226811245125931</v>
      </c>
      <c r="P312" s="47">
        <v>8.4316995178495585E-2</v>
      </c>
      <c r="Q312" s="14"/>
      <c r="R312" s="57" t="s">
        <v>85</v>
      </c>
    </row>
    <row r="313" spans="1:18">
      <c r="A313" s="34" t="s">
        <v>10</v>
      </c>
      <c r="B313" s="34" t="s">
        <v>10</v>
      </c>
      <c r="C313" s="34" t="s">
        <v>10</v>
      </c>
      <c r="D313" s="34" t="s">
        <v>10</v>
      </c>
      <c r="E313" s="34" t="s">
        <v>10</v>
      </c>
      <c r="F313" s="47" t="s">
        <v>10</v>
      </c>
      <c r="G313" s="47">
        <v>0.19862934138692065</v>
      </c>
      <c r="H313" s="47">
        <v>0.16191150209435717</v>
      </c>
      <c r="I313" s="47">
        <v>0.12236624588909464</v>
      </c>
      <c r="J313" s="47">
        <v>0.14700035816618912</v>
      </c>
      <c r="K313" s="47">
        <v>0.13866778541246191</v>
      </c>
      <c r="L313" s="47">
        <v>0.13491280318857329</v>
      </c>
      <c r="M313" s="47">
        <v>0.84255494854529278</v>
      </c>
      <c r="N313" s="47">
        <v>1.2268839470604125</v>
      </c>
      <c r="O313" s="47">
        <v>0.23815062078965651</v>
      </c>
      <c r="P313" s="47">
        <v>9.7692068045120178E-2</v>
      </c>
      <c r="Q313" s="14"/>
      <c r="R313" s="57" t="s">
        <v>86</v>
      </c>
    </row>
    <row r="314" spans="1:18">
      <c r="A314" s="34" t="s">
        <v>10</v>
      </c>
      <c r="B314" s="34" t="s">
        <v>10</v>
      </c>
      <c r="C314" s="34" t="s">
        <v>10</v>
      </c>
      <c r="D314" s="34" t="s">
        <v>10</v>
      </c>
      <c r="E314" s="34" t="s">
        <v>10</v>
      </c>
      <c r="F314" s="47" t="s">
        <v>10</v>
      </c>
      <c r="G314" s="47">
        <v>0.13464435899165711</v>
      </c>
      <c r="H314" s="47">
        <v>0.13417840912338866</v>
      </c>
      <c r="I314" s="47">
        <v>0.10700155451459112</v>
      </c>
      <c r="J314" s="47">
        <v>0.13082372471831621</v>
      </c>
      <c r="K314" s="47">
        <v>0.12814542724988617</v>
      </c>
      <c r="L314" s="47">
        <v>0.11486093363421332</v>
      </c>
      <c r="M314" s="47">
        <v>0.3983209811766249</v>
      </c>
      <c r="N314" s="47">
        <v>2.1576161988034976</v>
      </c>
      <c r="O314" s="47">
        <v>0.16597891812387647</v>
      </c>
      <c r="P314" s="47">
        <v>9.4256593037252409E-2</v>
      </c>
      <c r="Q314" s="14"/>
      <c r="R314" s="57" t="s">
        <v>87</v>
      </c>
    </row>
    <row r="315" spans="1:18">
      <c r="A315" s="34" t="s">
        <v>10</v>
      </c>
      <c r="B315" s="34" t="s">
        <v>10</v>
      </c>
      <c r="C315" s="34" t="s">
        <v>10</v>
      </c>
      <c r="D315" s="34" t="s">
        <v>10</v>
      </c>
      <c r="E315" s="34" t="s">
        <v>10</v>
      </c>
      <c r="F315" s="47">
        <v>0.15928146335115223</v>
      </c>
      <c r="G315" s="47">
        <v>0.13792940420019478</v>
      </c>
      <c r="H315" s="47">
        <v>0.11393834351219367</v>
      </c>
      <c r="I315" s="47">
        <v>0.12942546315877457</v>
      </c>
      <c r="J315" s="47">
        <v>5.7670211207367851E-2</v>
      </c>
      <c r="K315" s="47">
        <v>0.13679402624252374</v>
      </c>
      <c r="L315" s="47">
        <v>0.10355574162849164</v>
      </c>
      <c r="M315" s="47">
        <v>0.38675602511399737</v>
      </c>
      <c r="N315" s="47">
        <v>0.34844684358535088</v>
      </c>
      <c r="O315" s="47">
        <v>0.12551508725132685</v>
      </c>
      <c r="P315" s="47" t="s">
        <v>10</v>
      </c>
      <c r="Q315" s="14"/>
      <c r="R315" s="57" t="s">
        <v>88</v>
      </c>
    </row>
    <row r="316" spans="1:18">
      <c r="A316" s="34" t="s">
        <v>10</v>
      </c>
      <c r="B316" s="34" t="s">
        <v>10</v>
      </c>
      <c r="C316" s="34" t="s">
        <v>10</v>
      </c>
      <c r="D316" s="34" t="s">
        <v>10</v>
      </c>
      <c r="E316" s="34" t="s">
        <v>10</v>
      </c>
      <c r="F316" s="47">
        <v>0</v>
      </c>
      <c r="G316" s="47">
        <v>0.15268224018940157</v>
      </c>
      <c r="H316" s="47">
        <v>0.13834984679491086</v>
      </c>
      <c r="I316" s="47">
        <v>0.12278337223411358</v>
      </c>
      <c r="J316" s="47">
        <v>0.11609161009701474</v>
      </c>
      <c r="K316" s="47">
        <v>0.13443056254744321</v>
      </c>
      <c r="L316" s="47">
        <v>0.11872399200142335</v>
      </c>
      <c r="M316" s="47">
        <v>0.27794389183142759</v>
      </c>
      <c r="N316" s="47">
        <v>0.64250855385423089</v>
      </c>
      <c r="O316" s="47">
        <v>0.17877544848167981</v>
      </c>
      <c r="P316" s="47">
        <v>9.2409125760723701E-2</v>
      </c>
      <c r="Q316" s="14"/>
      <c r="R316" s="57" t="s">
        <v>40</v>
      </c>
    </row>
    <row r="317" spans="1:18">
      <c r="A317" s="47"/>
      <c r="B317" s="47"/>
      <c r="C317" s="47"/>
      <c r="D317" s="47"/>
      <c r="E317" s="47"/>
      <c r="F317" s="47"/>
      <c r="G317" s="47" t="e">
        <v>#DIV/0!</v>
      </c>
      <c r="H317" s="47">
        <v>0.20125336938683538</v>
      </c>
      <c r="I317" s="47">
        <v>0.20118045962576916</v>
      </c>
      <c r="J317" s="47">
        <v>0.19859522270162339</v>
      </c>
      <c r="K317" s="47">
        <v>0.19994801273331955</v>
      </c>
      <c r="L317" s="47">
        <v>0.17118787980653594</v>
      </c>
      <c r="M317" s="47">
        <v>1.7859488931222491E-2</v>
      </c>
      <c r="N317" s="47">
        <v>-1.3506601979705355</v>
      </c>
      <c r="O317" s="47">
        <v>-0.50325508854016066</v>
      </c>
      <c r="P317" s="47">
        <v>0.15485557860623844</v>
      </c>
      <c r="Q317" s="14"/>
      <c r="R317" s="57" t="s">
        <v>89</v>
      </c>
    </row>
    <row r="318" spans="1:18">
      <c r="A318" s="47"/>
      <c r="B318" s="47"/>
      <c r="C318" s="47"/>
      <c r="D318" s="47"/>
      <c r="E318" s="47"/>
      <c r="F318" s="47"/>
      <c r="G318" s="47">
        <v>2.0054461905032052E-2</v>
      </c>
      <c r="H318" s="47">
        <v>0.1885489594322432</v>
      </c>
      <c r="I318" s="47">
        <v>0.17589055240061952</v>
      </c>
      <c r="J318" s="47">
        <v>0.17595476795016099</v>
      </c>
      <c r="K318" s="47">
        <v>0.17836733790987988</v>
      </c>
      <c r="L318" s="47">
        <v>0.13774500936564529</v>
      </c>
      <c r="M318" s="47">
        <v>-2.5140166515949982</v>
      </c>
      <c r="N318" s="47">
        <v>-3.7036800136454735</v>
      </c>
      <c r="O318" s="47">
        <v>-0.21811392754130862</v>
      </c>
      <c r="P318" s="47">
        <v>0.16769555647921625</v>
      </c>
      <c r="Q318" s="14"/>
      <c r="R318" s="57" t="s">
        <v>90</v>
      </c>
    </row>
    <row r="319" spans="1:18">
      <c r="A319" s="47"/>
      <c r="B319" s="47"/>
      <c r="C319" s="47"/>
      <c r="D319" s="47"/>
      <c r="E319" s="47"/>
      <c r="F319" s="47"/>
      <c r="G319" s="47">
        <v>0.10530300499905364</v>
      </c>
      <c r="H319" s="47">
        <v>0.20032969123148131</v>
      </c>
      <c r="I319" s="47">
        <v>0.20687147232665104</v>
      </c>
      <c r="J319" s="47">
        <v>0.17884018579744834</v>
      </c>
      <c r="K319" s="47">
        <v>0.17851718995883759</v>
      </c>
      <c r="L319" s="47">
        <v>0.1882286215025496</v>
      </c>
      <c r="M319" s="47">
        <v>-0.71586201505953462</v>
      </c>
      <c r="N319" s="47">
        <v>-5.240508885298869</v>
      </c>
      <c r="O319" s="47">
        <v>-7.5711181850336012E-2</v>
      </c>
      <c r="P319" s="47">
        <v>0.20948703975981658</v>
      </c>
      <c r="Q319" s="14"/>
      <c r="R319" s="57" t="s">
        <v>91</v>
      </c>
    </row>
    <row r="320" spans="1:18">
      <c r="A320" s="47"/>
      <c r="B320" s="47"/>
      <c r="C320" s="47"/>
      <c r="D320" s="47"/>
      <c r="E320" s="47"/>
      <c r="F320" s="47"/>
      <c r="G320" s="47">
        <v>0.16253885769962417</v>
      </c>
      <c r="H320" s="47">
        <v>0.19390737429889018</v>
      </c>
      <c r="I320" s="47">
        <v>0.1791332001648949</v>
      </c>
      <c r="J320" s="47">
        <v>0.17640248463314334</v>
      </c>
      <c r="K320" s="47">
        <v>0.15873395545183322</v>
      </c>
      <c r="L320" s="47">
        <v>0.18516469765003121</v>
      </c>
      <c r="M320" s="47">
        <v>-0.93557500784923331</v>
      </c>
      <c r="N320" s="47">
        <v>-0.57246971290643744</v>
      </c>
      <c r="O320" s="47">
        <v>4.9628321110731448E-2</v>
      </c>
      <c r="P320" s="47" t="e">
        <v>#DIV/0!</v>
      </c>
      <c r="Q320" s="14"/>
      <c r="R320" s="57" t="s">
        <v>92</v>
      </c>
    </row>
    <row r="321" spans="1:21">
      <c r="A321" s="34"/>
      <c r="B321" s="34"/>
      <c r="C321" s="34"/>
      <c r="D321" s="34"/>
      <c r="E321" s="34"/>
      <c r="F321" s="47"/>
      <c r="G321" s="47">
        <v>0.10588981312245888</v>
      </c>
      <c r="H321" s="47">
        <v>0.19594065744704792</v>
      </c>
      <c r="I321" s="47">
        <v>0.19093450796542166</v>
      </c>
      <c r="J321" s="47">
        <v>0.18216822996502333</v>
      </c>
      <c r="K321" s="47">
        <v>0.17839358398460378</v>
      </c>
      <c r="L321" s="47">
        <v>0.1712560183644114</v>
      </c>
      <c r="M321" s="47">
        <v>-0.47996916788432697</v>
      </c>
      <c r="N321" s="47">
        <v>-1.6389191479354801</v>
      </c>
      <c r="O321" s="47">
        <v>-0.12203172596752455</v>
      </c>
      <c r="P321" s="47">
        <v>0.17894472057501412</v>
      </c>
      <c r="Q321" s="14"/>
      <c r="R321" s="57" t="s">
        <v>93</v>
      </c>
    </row>
    <row r="322" spans="1:21">
      <c r="A322" s="34"/>
      <c r="B322" s="34"/>
      <c r="C322" s="34"/>
      <c r="D322" s="34"/>
      <c r="E322" s="34"/>
      <c r="F322" s="47"/>
      <c r="G322" s="47">
        <v>0.14192621880711684</v>
      </c>
      <c r="H322" s="47">
        <v>0.247953541382048</v>
      </c>
      <c r="I322" s="47">
        <v>0.22402667774311305</v>
      </c>
      <c r="J322" s="47">
        <v>0.24212392000504337</v>
      </c>
      <c r="K322" s="47">
        <v>0.21681904674309821</v>
      </c>
      <c r="L322" s="47">
        <v>0.2093066989871197</v>
      </c>
      <c r="M322" s="47">
        <v>-0.43540965368527124</v>
      </c>
      <c r="N322" s="47">
        <v>-1.4362837651947271</v>
      </c>
      <c r="O322" s="47">
        <v>-5.0802229181301506E-2</v>
      </c>
      <c r="P322" s="47">
        <v>0.21426541763519399</v>
      </c>
      <c r="Q322" s="14"/>
      <c r="R322" s="57" t="s">
        <v>94</v>
      </c>
    </row>
    <row r="323" spans="1:21">
      <c r="A323" s="34"/>
      <c r="B323" s="34"/>
      <c r="C323" s="34"/>
      <c r="D323" s="34"/>
      <c r="E323" s="34"/>
      <c r="F323" s="47"/>
      <c r="G323" s="47">
        <v>0.24579432280204394</v>
      </c>
      <c r="H323" s="47">
        <v>0.31974455936687668</v>
      </c>
      <c r="I323" s="47">
        <v>0.29893650892076806</v>
      </c>
      <c r="J323" s="47">
        <v>0.3226684248439029</v>
      </c>
      <c r="K323" s="47">
        <v>0.30007956678186642</v>
      </c>
      <c r="L323" s="47">
        <v>0.29137185304229063</v>
      </c>
      <c r="M323" s="47">
        <v>3.8352826954842691E-2</v>
      </c>
      <c r="N323" s="47">
        <v>0.43143544566407288</v>
      </c>
      <c r="O323" s="47">
        <v>0.38127631655811761</v>
      </c>
      <c r="P323" s="47">
        <v>0.41068229353481805</v>
      </c>
      <c r="Q323" s="14"/>
      <c r="R323" s="57" t="s">
        <v>95</v>
      </c>
    </row>
    <row r="324" spans="1:21">
      <c r="A324" s="34"/>
      <c r="B324" s="34"/>
      <c r="C324" s="34"/>
      <c r="D324" s="34"/>
      <c r="E324" s="34"/>
      <c r="F324" s="47"/>
      <c r="G324" s="47">
        <v>4.724592914109204E-2</v>
      </c>
      <c r="H324" s="47">
        <v>0.16258275283938245</v>
      </c>
      <c r="I324" s="47">
        <v>0.16295838622095174</v>
      </c>
      <c r="J324" s="47">
        <v>0.14901527120737165</v>
      </c>
      <c r="K324" s="47">
        <v>0.15015739002782627</v>
      </c>
      <c r="L324" s="47">
        <v>0.16190344936574025</v>
      </c>
      <c r="M324" s="47">
        <v>-7.9436659482921404E-2</v>
      </c>
      <c r="N324" s="47">
        <v>-0.12698772770532959</v>
      </c>
      <c r="O324" s="47">
        <v>-3.6389341610671901E-2</v>
      </c>
      <c r="P324" s="47">
        <v>0.13650348795539169</v>
      </c>
      <c r="Q324" s="14"/>
      <c r="R324" s="57" t="s">
        <v>96</v>
      </c>
    </row>
    <row r="325" spans="1:21">
      <c r="A325" s="34"/>
      <c r="B325" s="34"/>
      <c r="C325" s="34"/>
      <c r="D325" s="34"/>
      <c r="E325" s="34"/>
      <c r="F325" s="47"/>
      <c r="G325" s="47">
        <v>5.9221482552464268E-2</v>
      </c>
      <c r="H325" s="47">
        <v>0.19359870091068415</v>
      </c>
      <c r="I325" s="47">
        <v>0.19260929084455336</v>
      </c>
      <c r="J325" s="47">
        <v>0.19787618159229606</v>
      </c>
      <c r="K325" s="47">
        <v>0.18033383984379595</v>
      </c>
      <c r="L325" s="47">
        <v>0.19652761235825486</v>
      </c>
      <c r="M325" s="47">
        <v>-0.1448676980178053</v>
      </c>
      <c r="N325" s="47">
        <v>-0.21388170834360284</v>
      </c>
      <c r="O325" s="47">
        <v>-3.1385003529044178E-2</v>
      </c>
      <c r="P325" s="47">
        <v>0.28156139664741237</v>
      </c>
      <c r="Q325" s="14"/>
      <c r="R325" s="57" t="s">
        <v>97</v>
      </c>
    </row>
    <row r="326" spans="1:21">
      <c r="A326" s="34"/>
      <c r="B326" s="34"/>
      <c r="C326" s="34"/>
      <c r="D326" s="34"/>
      <c r="E326" s="34"/>
      <c r="F326" s="47"/>
      <c r="G326" s="47">
        <v>5.8778829848249239E-2</v>
      </c>
      <c r="H326" s="47">
        <v>0.19191481771380442</v>
      </c>
      <c r="I326" s="47">
        <v>0.22064646397229506</v>
      </c>
      <c r="J326" s="47">
        <v>0.23207173945974738</v>
      </c>
      <c r="K326" s="47">
        <v>0.21187659863020195</v>
      </c>
      <c r="L326" s="47">
        <v>0.21685856038787904</v>
      </c>
      <c r="M326" s="47">
        <v>-0.23098123826774475</v>
      </c>
      <c r="N326" s="47">
        <v>-0.46357759032915175</v>
      </c>
      <c r="O326" s="47">
        <v>-0.15471012523867445</v>
      </c>
      <c r="P326" s="47">
        <v>0.33649598175903866</v>
      </c>
      <c r="Q326" s="14"/>
      <c r="R326" s="57" t="s">
        <v>98</v>
      </c>
    </row>
    <row r="327" spans="1:21" s="61" customFormat="1">
      <c r="A327" s="31"/>
      <c r="B327" s="31"/>
      <c r="C327" s="31"/>
      <c r="D327" s="31"/>
      <c r="E327" s="31"/>
      <c r="F327" s="31"/>
      <c r="G327" s="31">
        <v>0.56429415029728103</v>
      </c>
      <c r="H327" s="31">
        <v>0.86554005551717983</v>
      </c>
      <c r="I327" s="31">
        <v>0.97139733791514093</v>
      </c>
      <c r="J327" s="31">
        <v>0.94246952976209064</v>
      </c>
      <c r="K327" s="31">
        <v>0.905792754555511</v>
      </c>
      <c r="L327" s="31">
        <v>0.99353184706466313</v>
      </c>
      <c r="M327" s="31">
        <v>0.21002747488249468</v>
      </c>
      <c r="N327" s="31">
        <v>7.1552158540880678E-2</v>
      </c>
      <c r="O327" s="31">
        <v>0.30847785752006807</v>
      </c>
      <c r="P327" s="31">
        <v>0.66639258717132777</v>
      </c>
      <c r="Q327" s="59"/>
      <c r="R327" s="60" t="s">
        <v>99</v>
      </c>
    </row>
    <row r="328" spans="1:21" s="61" customFormat="1">
      <c r="A328" s="31"/>
      <c r="B328" s="31"/>
      <c r="C328" s="31"/>
      <c r="D328" s="31"/>
      <c r="E328" s="31"/>
      <c r="F328" s="31"/>
      <c r="G328" s="31">
        <v>1.3807473656212235</v>
      </c>
      <c r="H328" s="31">
        <v>1.2100509160607154</v>
      </c>
      <c r="I328" s="31">
        <v>1.2733138649214868</v>
      </c>
      <c r="J328" s="31">
        <v>1.4641451046279381</v>
      </c>
      <c r="K328" s="31">
        <v>1.4750568442195542</v>
      </c>
      <c r="L328" s="31">
        <v>1.3724794131089517</v>
      </c>
      <c r="M328" s="31">
        <v>2.0363132505628307</v>
      </c>
      <c r="N328" s="31">
        <v>3.209265352762253</v>
      </c>
      <c r="O328" s="31">
        <v>3.9385232560666856</v>
      </c>
      <c r="P328" s="31">
        <v>3.2293285945070958</v>
      </c>
      <c r="Q328" s="59"/>
      <c r="R328" s="60" t="s">
        <v>100</v>
      </c>
    </row>
    <row r="329" spans="1:21">
      <c r="A329" s="208" t="s">
        <v>101</v>
      </c>
      <c r="B329" s="209"/>
      <c r="C329" s="209"/>
      <c r="D329" s="209"/>
      <c r="E329" s="209"/>
      <c r="F329" s="209"/>
      <c r="G329" s="209"/>
      <c r="H329" s="209"/>
      <c r="I329" s="209"/>
      <c r="J329" s="209"/>
      <c r="K329" s="209"/>
      <c r="L329" s="209"/>
      <c r="M329" s="209"/>
      <c r="N329" s="209"/>
      <c r="O329" s="58"/>
      <c r="P329" s="58"/>
      <c r="Q329" s="14"/>
      <c r="R329" s="57"/>
      <c r="S329" s="62"/>
    </row>
    <row r="330" spans="1:21">
      <c r="A330" s="31" t="s">
        <v>10</v>
      </c>
      <c r="B330" s="31" t="s">
        <v>10</v>
      </c>
      <c r="C330" s="31" t="s">
        <v>10</v>
      </c>
      <c r="D330" s="31"/>
      <c r="E330" s="31"/>
      <c r="F330" s="31"/>
      <c r="G330" s="31">
        <v>3.9197098416189275</v>
      </c>
      <c r="H330" s="31">
        <v>1.5066535303079926</v>
      </c>
      <c r="I330" s="31">
        <v>0.73144456596184271</v>
      </c>
      <c r="J330" s="31">
        <v>0.92598522622497359</v>
      </c>
      <c r="K330" s="31">
        <v>0.78408969186274857</v>
      </c>
      <c r="L330" s="31">
        <v>1.1796407833134097</v>
      </c>
      <c r="M330" s="31">
        <v>0.64068045097178306</v>
      </c>
      <c r="N330" s="31">
        <v>0.54188133242154946</v>
      </c>
      <c r="O330" s="31">
        <v>0.53267160111972511</v>
      </c>
      <c r="P330" s="31">
        <v>0.71605952400909734</v>
      </c>
      <c r="Q330" s="14"/>
      <c r="R330" s="57" t="s">
        <v>102</v>
      </c>
    </row>
    <row r="331" spans="1:21">
      <c r="A331" s="31" t="s">
        <v>10</v>
      </c>
      <c r="B331" s="31" t="s">
        <v>10</v>
      </c>
      <c r="C331" s="31" t="s">
        <v>10</v>
      </c>
      <c r="D331" s="31"/>
      <c r="E331" s="31"/>
      <c r="F331" s="31"/>
      <c r="G331" s="31">
        <v>3.7869925332103644</v>
      </c>
      <c r="H331" s="31">
        <v>1.3233046605343031</v>
      </c>
      <c r="I331" s="31">
        <v>0.5636290297599329</v>
      </c>
      <c r="J331" s="31">
        <v>0.79118456478551036</v>
      </c>
      <c r="K331" s="31">
        <v>0.64555736065983504</v>
      </c>
      <c r="L331" s="31">
        <v>1.0168239647104833</v>
      </c>
      <c r="M331" s="31">
        <v>0.52909816968157097</v>
      </c>
      <c r="N331" s="31">
        <v>0.46756443286021904</v>
      </c>
      <c r="O331" s="31">
        <v>0.45858470530217654</v>
      </c>
      <c r="P331" s="31">
        <v>0.59474554771364552</v>
      </c>
      <c r="Q331" s="14"/>
      <c r="R331" s="57" t="s">
        <v>103</v>
      </c>
    </row>
    <row r="332" spans="1:21">
      <c r="A332" s="166" t="s">
        <v>104</v>
      </c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58"/>
      <c r="P332" s="58"/>
      <c r="Q332" s="14"/>
      <c r="R332" s="57"/>
    </row>
    <row r="333" spans="1:21">
      <c r="A333" s="31" t="s">
        <v>10</v>
      </c>
      <c r="B333" s="31" t="s">
        <v>10</v>
      </c>
      <c r="C333" s="31" t="s">
        <v>10</v>
      </c>
      <c r="D333" s="31"/>
      <c r="E333" s="31"/>
      <c r="F333" s="31"/>
      <c r="G333" s="31">
        <v>0.11812292038934659</v>
      </c>
      <c r="H333" s="31">
        <v>0</v>
      </c>
      <c r="I333" s="31">
        <v>0.15652622966379917</v>
      </c>
      <c r="J333" s="31">
        <v>0.34693251679232417</v>
      </c>
      <c r="K333" s="31">
        <v>0.21803409449257083</v>
      </c>
      <c r="L333" s="31">
        <v>0.14578049962925338</v>
      </c>
      <c r="M333" s="31">
        <v>0.43212930436963043</v>
      </c>
      <c r="N333" s="31">
        <v>0.84340288936808194</v>
      </c>
      <c r="O333" s="31">
        <v>1.0749363493739403</v>
      </c>
      <c r="P333" s="31">
        <v>0.42671051715280178</v>
      </c>
      <c r="Q333" s="14"/>
      <c r="R333" s="57" t="s">
        <v>105</v>
      </c>
    </row>
    <row r="334" spans="1:21">
      <c r="A334" s="31" t="s">
        <v>10</v>
      </c>
      <c r="B334" s="31" t="s">
        <v>10</v>
      </c>
      <c r="C334" s="31" t="s">
        <v>10</v>
      </c>
      <c r="D334" s="31" t="s">
        <v>10</v>
      </c>
      <c r="E334" s="31" t="s">
        <v>10</v>
      </c>
      <c r="F334" s="31" t="s">
        <v>10</v>
      </c>
      <c r="G334" s="31">
        <v>1.4993560934584371</v>
      </c>
      <c r="H334" s="31">
        <v>0</v>
      </c>
      <c r="I334" s="31">
        <v>0.60460932382548838</v>
      </c>
      <c r="J334" s="31">
        <v>1.1247543751599149</v>
      </c>
      <c r="K334" s="31">
        <v>0.84668763656445845</v>
      </c>
      <c r="L334" s="31">
        <v>0.55002898746660844</v>
      </c>
      <c r="M334" s="31">
        <v>-2.0623021745223253</v>
      </c>
      <c r="N334" s="31">
        <v>-2.0760123297872646</v>
      </c>
      <c r="O334" s="31">
        <v>-16.689910036316746</v>
      </c>
      <c r="P334" s="31">
        <v>1.0590592864752051</v>
      </c>
      <c r="Q334" s="14"/>
      <c r="R334" s="7" t="s">
        <v>106</v>
      </c>
      <c r="S334" s="14"/>
      <c r="T334" s="14"/>
      <c r="U334" s="14"/>
    </row>
    <row r="335" spans="1:21">
      <c r="A335" s="168" t="s">
        <v>107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63"/>
      <c r="P335" s="63"/>
      <c r="Q335" s="14"/>
      <c r="R335" s="64"/>
    </row>
    <row r="336" spans="1:21">
      <c r="A336" s="65" t="s">
        <v>10</v>
      </c>
      <c r="B336" s="65" t="s">
        <v>10</v>
      </c>
      <c r="C336" s="65" t="s">
        <v>10</v>
      </c>
      <c r="D336" s="65"/>
      <c r="E336" s="65"/>
      <c r="F336" s="65"/>
      <c r="G336" s="65">
        <v>11.70888237146532</v>
      </c>
      <c r="H336" s="65">
        <v>2.7962837861849521</v>
      </c>
      <c r="I336" s="65">
        <v>4.3316800312127386</v>
      </c>
      <c r="J336" s="65">
        <v>4.7725748301485851</v>
      </c>
      <c r="K336" s="65">
        <v>7.5661207263648</v>
      </c>
      <c r="L336" s="65">
        <v>9.6078407246182511</v>
      </c>
      <c r="M336" s="65">
        <v>26.707106873997059</v>
      </c>
      <c r="N336" s="65">
        <v>53.259215044044517</v>
      </c>
      <c r="O336" s="65">
        <v>20.063347930073089</v>
      </c>
      <c r="P336" s="65">
        <v>14.100072005273788</v>
      </c>
      <c r="Q336" s="14"/>
      <c r="R336" s="64" t="s">
        <v>108</v>
      </c>
    </row>
    <row r="337" spans="1:25">
      <c r="A337" s="65">
        <v>0</v>
      </c>
      <c r="B337" s="65">
        <v>0</v>
      </c>
      <c r="C337" s="65">
        <v>0</v>
      </c>
      <c r="D337" s="65"/>
      <c r="E337" s="65"/>
      <c r="F337" s="65"/>
      <c r="G337" s="65">
        <v>15.464945756800216</v>
      </c>
      <c r="H337" s="65">
        <v>15.06683095559506</v>
      </c>
      <c r="I337" s="65">
        <v>15.217481009642528</v>
      </c>
      <c r="J337" s="65">
        <v>16.400267209927232</v>
      </c>
      <c r="K337" s="65">
        <v>15.103008674484858</v>
      </c>
      <c r="L337" s="65">
        <v>15.084400316024354</v>
      </c>
      <c r="M337" s="65">
        <v>29.032322740990352</v>
      </c>
      <c r="N337" s="65">
        <v>31.871207387631053</v>
      </c>
      <c r="O337" s="65">
        <v>21.867566750071347</v>
      </c>
      <c r="P337" s="65">
        <v>15.962696143474149</v>
      </c>
      <c r="Q337" s="14"/>
      <c r="R337" s="64" t="s">
        <v>109</v>
      </c>
    </row>
    <row r="338" spans="1:25">
      <c r="A338" s="65" t="s">
        <v>10</v>
      </c>
      <c r="B338" s="65" t="s">
        <v>10</v>
      </c>
      <c r="C338" s="65" t="s">
        <v>10</v>
      </c>
      <c r="D338" s="65"/>
      <c r="E338" s="65"/>
      <c r="F338" s="65"/>
      <c r="G338" s="65">
        <v>84.680033066835747</v>
      </c>
      <c r="H338" s="65">
        <v>47.208268234838094</v>
      </c>
      <c r="I338" s="65">
        <v>53.003767112851456</v>
      </c>
      <c r="J338" s="65">
        <v>50.595560637100832</v>
      </c>
      <c r="K338" s="65">
        <v>42.722357828166018</v>
      </c>
      <c r="L338" s="65">
        <v>36.563515230319112</v>
      </c>
      <c r="M338" s="65">
        <v>32.175788658324059</v>
      </c>
      <c r="N338" s="65">
        <v>42.444449478185263</v>
      </c>
      <c r="O338" s="65">
        <v>54.469421022154698</v>
      </c>
      <c r="P338" s="65">
        <v>37.594816668636383</v>
      </c>
      <c r="Q338" s="14"/>
      <c r="R338" s="64" t="s">
        <v>110</v>
      </c>
    </row>
    <row r="339" spans="1:25">
      <c r="A339" s="65" t="s">
        <v>10</v>
      </c>
      <c r="B339" s="65" t="s">
        <v>10</v>
      </c>
      <c r="C339" s="65" t="s">
        <v>10</v>
      </c>
      <c r="D339" s="65"/>
      <c r="E339" s="65"/>
      <c r="F339" s="65"/>
      <c r="G339" s="65">
        <v>-57.506204938570214</v>
      </c>
      <c r="H339" s="65">
        <v>-29.345153493058081</v>
      </c>
      <c r="I339" s="65">
        <v>-33.454606071996189</v>
      </c>
      <c r="J339" s="65">
        <v>-29.422718597025014</v>
      </c>
      <c r="K339" s="65">
        <v>-20.053228427316359</v>
      </c>
      <c r="L339" s="65">
        <v>-11.871274189676505</v>
      </c>
      <c r="M339" s="65">
        <v>23.563640956663356</v>
      </c>
      <c r="N339" s="65">
        <v>42.685972953490307</v>
      </c>
      <c r="O339" s="65">
        <v>-12.538506342010258</v>
      </c>
      <c r="P339" s="65">
        <v>-7.5320485198884484</v>
      </c>
      <c r="Q339" s="14"/>
      <c r="R339" s="64" t="s">
        <v>111</v>
      </c>
      <c r="S339" s="170"/>
      <c r="T339" s="170"/>
      <c r="U339" s="170"/>
      <c r="V339" s="170"/>
      <c r="W339" s="170"/>
      <c r="X339" s="170"/>
      <c r="Y339" s="170"/>
    </row>
    <row r="340" spans="1:25">
      <c r="A340" s="166" t="s">
        <v>112</v>
      </c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58"/>
      <c r="P340" s="58"/>
      <c r="Q340" s="14"/>
      <c r="R340" s="57"/>
      <c r="S340" s="66" t="s">
        <v>113</v>
      </c>
      <c r="T340" s="66">
        <v>2023</v>
      </c>
      <c r="U340" s="66">
        <v>2024</v>
      </c>
      <c r="V340" s="66">
        <v>2025</v>
      </c>
      <c r="W340" s="66">
        <v>2026</v>
      </c>
      <c r="X340" s="66">
        <v>2027</v>
      </c>
      <c r="Y340" s="66">
        <v>2028</v>
      </c>
    </row>
    <row r="341" spans="1:25">
      <c r="A341" s="67">
        <v>0</v>
      </c>
      <c r="B341" s="67">
        <v>0</v>
      </c>
      <c r="C341" s="67">
        <v>0</v>
      </c>
      <c r="D341" s="67">
        <v>0</v>
      </c>
      <c r="E341" s="67">
        <v>0</v>
      </c>
      <c r="F341" s="67">
        <v>0</v>
      </c>
      <c r="G341" s="67">
        <v>854.99992799999995</v>
      </c>
      <c r="H341" s="67">
        <v>854.99992799999995</v>
      </c>
      <c r="I341" s="67">
        <v>854.99992799999995</v>
      </c>
      <c r="J341" s="67">
        <v>854.99992799999995</v>
      </c>
      <c r="K341" s="67">
        <v>854.99992799999995</v>
      </c>
      <c r="L341" s="67">
        <v>854.99992799999995</v>
      </c>
      <c r="M341" s="67">
        <v>854.99992799999995</v>
      </c>
      <c r="N341" s="67">
        <v>854.99992799999995</v>
      </c>
      <c r="O341" s="67">
        <v>854.99992799999995</v>
      </c>
      <c r="P341" s="67">
        <v>854.99992799999995</v>
      </c>
      <c r="Q341" s="14"/>
      <c r="R341" s="68" t="s">
        <v>114</v>
      </c>
      <c r="S341" s="139" t="s">
        <v>115</v>
      </c>
      <c r="T341" s="140"/>
      <c r="U341" s="141">
        <f>+T341</f>
        <v>0</v>
      </c>
      <c r="V341" s="141">
        <f>+U341</f>
        <v>0</v>
      </c>
      <c r="W341" s="141">
        <f>+V341</f>
        <v>0</v>
      </c>
      <c r="X341" s="141">
        <f>+W341</f>
        <v>0</v>
      </c>
      <c r="Y341" s="141">
        <f>+X341</f>
        <v>0</v>
      </c>
    </row>
    <row r="342" spans="1:25">
      <c r="A342" s="69" t="s">
        <v>10</v>
      </c>
      <c r="B342" s="69" t="s">
        <v>10</v>
      </c>
      <c r="C342" s="69" t="s">
        <v>10</v>
      </c>
      <c r="D342" s="69" t="s">
        <v>10</v>
      </c>
      <c r="E342" s="69" t="s">
        <v>10</v>
      </c>
      <c r="F342" s="69" t="s">
        <v>10</v>
      </c>
      <c r="G342" s="69">
        <v>0.56486905341587357</v>
      </c>
      <c r="H342" s="69">
        <v>0.64901289675898077</v>
      </c>
      <c r="I342" s="69">
        <v>0.74721709216331078</v>
      </c>
      <c r="J342" s="69">
        <v>0.88280734919547266</v>
      </c>
      <c r="K342" s="69">
        <v>1.1349264113622242</v>
      </c>
      <c r="L342" s="69">
        <v>1.3238973278603601</v>
      </c>
      <c r="M342" s="69">
        <v>1.0587222645941556</v>
      </c>
      <c r="N342" s="69">
        <v>0.72337885623775167</v>
      </c>
      <c r="O342" s="69">
        <v>0.66549334259125226</v>
      </c>
      <c r="P342" s="69">
        <v>0.89014159542712856</v>
      </c>
      <c r="Q342" s="14"/>
      <c r="R342" s="68" t="s">
        <v>116</v>
      </c>
      <c r="S342" s="139" t="s">
        <v>117</v>
      </c>
      <c r="T342" s="142">
        <f>+O124*(1+T341)</f>
        <v>711.28211999999996</v>
      </c>
      <c r="U342" s="143">
        <f>+T342*(1+U341)</f>
        <v>711.28211999999996</v>
      </c>
      <c r="V342" s="143">
        <f>+U342*(1+V341)</f>
        <v>711.28211999999996</v>
      </c>
      <c r="W342" s="143">
        <f>+V342*(1+W341)</f>
        <v>711.28211999999996</v>
      </c>
      <c r="X342" s="143">
        <f>+W342*(1+X341)</f>
        <v>711.28211999999996</v>
      </c>
      <c r="Y342" s="143">
        <f>+X342*(1+Y341)</f>
        <v>711.28211999999996</v>
      </c>
    </row>
    <row r="343" spans="1:25">
      <c r="A343" s="65" t="s">
        <v>10</v>
      </c>
      <c r="B343" s="65" t="s">
        <v>10</v>
      </c>
      <c r="C343" s="65" t="s">
        <v>10</v>
      </c>
      <c r="D343" s="65" t="s">
        <v>10</v>
      </c>
      <c r="E343" s="65" t="s">
        <v>10</v>
      </c>
      <c r="F343" s="65" t="s">
        <v>10</v>
      </c>
      <c r="G343" s="65">
        <v>3.3202341977273245E-2</v>
      </c>
      <c r="H343" s="65">
        <v>0.12455519177540797</v>
      </c>
      <c r="I343" s="65">
        <v>0.16487080920549504</v>
      </c>
      <c r="J343" s="65">
        <v>0.20487463713564197</v>
      </c>
      <c r="K343" s="65">
        <v>0.24046434773500941</v>
      </c>
      <c r="L343" s="65">
        <v>0.28709846862115762</v>
      </c>
      <c r="M343" s="65">
        <v>-0.24454497965758898</v>
      </c>
      <c r="N343" s="65">
        <v>-0.33534222706975481</v>
      </c>
      <c r="O343" s="65">
        <v>-0.10295855837779672</v>
      </c>
      <c r="P343" s="65">
        <v>0.29952907005780866</v>
      </c>
      <c r="Q343" s="14"/>
      <c r="R343" s="57" t="s">
        <v>118</v>
      </c>
      <c r="S343" s="139" t="s">
        <v>119</v>
      </c>
      <c r="T343" s="142"/>
      <c r="U343" s="143">
        <f t="shared" ref="U343:Y344" si="0">+T343</f>
        <v>0</v>
      </c>
      <c r="V343" s="143">
        <f t="shared" si="0"/>
        <v>0</v>
      </c>
      <c r="W343" s="143">
        <f t="shared" si="0"/>
        <v>0</v>
      </c>
      <c r="X343" s="143">
        <f t="shared" si="0"/>
        <v>0</v>
      </c>
      <c r="Y343" s="143">
        <f t="shared" si="0"/>
        <v>0</v>
      </c>
    </row>
    <row r="344" spans="1:25">
      <c r="A344" s="36" t="s">
        <v>10</v>
      </c>
      <c r="B344" s="36" t="s">
        <v>10</v>
      </c>
      <c r="C344" s="36" t="s">
        <v>10</v>
      </c>
      <c r="D344" s="36" t="s">
        <v>10</v>
      </c>
      <c r="E344" s="36" t="s">
        <v>10</v>
      </c>
      <c r="F344" s="36" t="s">
        <v>10</v>
      </c>
      <c r="G344" s="36" t="s">
        <v>10</v>
      </c>
      <c r="H344" s="36">
        <v>2.7513977737072004</v>
      </c>
      <c r="I344" s="36">
        <v>0.32367673202079206</v>
      </c>
      <c r="J344" s="36">
        <v>0.24263742091716267</v>
      </c>
      <c r="K344" s="36">
        <v>0.17371457539570634</v>
      </c>
      <c r="L344" s="36">
        <v>0.19393361770842965</v>
      </c>
      <c r="M344" s="36">
        <v>-1.8517808570420473</v>
      </c>
      <c r="N344" s="36">
        <v>0.3712905803230957</v>
      </c>
      <c r="O344" s="36">
        <v>-0.69297466866175417</v>
      </c>
      <c r="P344" s="36">
        <v>-3.9092197363400816</v>
      </c>
      <c r="Q344" s="14"/>
      <c r="R344" s="70" t="s">
        <v>120</v>
      </c>
      <c r="S344" s="144" t="s">
        <v>74</v>
      </c>
      <c r="T344" s="145"/>
      <c r="U344" s="146">
        <f t="shared" si="0"/>
        <v>0</v>
      </c>
      <c r="V344" s="146">
        <f t="shared" si="0"/>
        <v>0</v>
      </c>
      <c r="W344" s="146">
        <f t="shared" si="0"/>
        <v>0</v>
      </c>
      <c r="X344" s="146">
        <f t="shared" si="0"/>
        <v>0</v>
      </c>
      <c r="Y344" s="146">
        <f t="shared" si="0"/>
        <v>0</v>
      </c>
    </row>
    <row r="345" spans="1:25">
      <c r="A345" s="71">
        <v>0</v>
      </c>
      <c r="B345" s="71">
        <v>0</v>
      </c>
      <c r="C345" s="71">
        <v>0</v>
      </c>
      <c r="D345" s="71">
        <v>0</v>
      </c>
      <c r="E345" s="71">
        <v>0</v>
      </c>
      <c r="F345" s="71">
        <v>0</v>
      </c>
      <c r="G345" s="71">
        <v>1.6667499999999998E-2</v>
      </c>
      <c r="H345" s="71">
        <v>6.6669999999999993E-2</v>
      </c>
      <c r="I345" s="71">
        <v>6.6669999999999993E-2</v>
      </c>
      <c r="J345" s="71">
        <v>8.0003999999999992E-2</v>
      </c>
      <c r="K345" s="71">
        <v>0.100005</v>
      </c>
      <c r="L345" s="71">
        <v>0.03</v>
      </c>
      <c r="M345" s="71">
        <v>0</v>
      </c>
      <c r="N345" s="71">
        <v>0</v>
      </c>
      <c r="O345" s="71">
        <v>0</v>
      </c>
      <c r="P345" s="71">
        <v>0</v>
      </c>
      <c r="Q345" s="14"/>
      <c r="R345" s="68" t="s">
        <v>121</v>
      </c>
      <c r="S345" s="144" t="s">
        <v>38</v>
      </c>
      <c r="T345" s="147">
        <f t="shared" ref="T345:Y345" si="1">+T342*T344</f>
        <v>0</v>
      </c>
      <c r="U345" s="148">
        <f t="shared" si="1"/>
        <v>0</v>
      </c>
      <c r="V345" s="148">
        <f t="shared" si="1"/>
        <v>0</v>
      </c>
      <c r="W345" s="148">
        <f t="shared" si="1"/>
        <v>0</v>
      </c>
      <c r="X345" s="148">
        <f t="shared" si="1"/>
        <v>0</v>
      </c>
      <c r="Y345" s="148">
        <f t="shared" si="1"/>
        <v>0</v>
      </c>
    </row>
    <row r="346" spans="1:25">
      <c r="A346" s="72" t="s">
        <v>10</v>
      </c>
      <c r="B346" s="72" t="s">
        <v>10</v>
      </c>
      <c r="C346" s="72" t="s">
        <v>10</v>
      </c>
      <c r="D346" s="72" t="s">
        <v>10</v>
      </c>
      <c r="E346" s="72" t="s">
        <v>10</v>
      </c>
      <c r="F346" s="72" t="s">
        <v>10</v>
      </c>
      <c r="G346" s="72">
        <v>4.8224467840660623E-3</v>
      </c>
      <c r="H346" s="72">
        <v>1.5155152741364815E-2</v>
      </c>
      <c r="I346" s="73">
        <v>9.1851281019845292E-3</v>
      </c>
      <c r="J346" s="72">
        <v>7.9486737457580038E-3</v>
      </c>
      <c r="K346" s="73">
        <v>8.7037783426791634E-3</v>
      </c>
      <c r="L346" s="72">
        <v>3.2420840041299374E-3</v>
      </c>
      <c r="M346" s="72">
        <v>0</v>
      </c>
      <c r="N346" s="72">
        <v>0</v>
      </c>
      <c r="O346" s="72">
        <v>0</v>
      </c>
      <c r="P346" s="72">
        <v>0</v>
      </c>
      <c r="Q346" s="14"/>
      <c r="R346" s="70" t="s">
        <v>122</v>
      </c>
      <c r="S346" s="149" t="s">
        <v>79</v>
      </c>
      <c r="T346" s="150"/>
      <c r="U346" s="151">
        <f>+T346</f>
        <v>0</v>
      </c>
      <c r="V346" s="151">
        <f>+U346</f>
        <v>0</v>
      </c>
      <c r="W346" s="151">
        <f>+V346</f>
        <v>0</v>
      </c>
      <c r="X346" s="151">
        <f>+W346</f>
        <v>0</v>
      </c>
      <c r="Y346" s="151">
        <f>+X346</f>
        <v>0</v>
      </c>
    </row>
    <row r="347" spans="1:25">
      <c r="A347" s="74" t="s">
        <v>10</v>
      </c>
      <c r="B347" s="74" t="s">
        <v>10</v>
      </c>
      <c r="C347" s="74" t="s">
        <v>10</v>
      </c>
      <c r="D347" s="74" t="s">
        <v>10</v>
      </c>
      <c r="E347" s="74" t="s">
        <v>10</v>
      </c>
      <c r="F347" s="74" t="s">
        <v>10</v>
      </c>
      <c r="G347" s="74">
        <v>0.5019977208658587</v>
      </c>
      <c r="H347" s="74">
        <v>0.53526472120259894</v>
      </c>
      <c r="I347" s="75">
        <v>0.40437722311960317</v>
      </c>
      <c r="J347" s="74">
        <v>0.39050221695832221</v>
      </c>
      <c r="K347" s="75">
        <v>0.41588285723838381</v>
      </c>
      <c r="L347" s="74">
        <v>0.10449376530665744</v>
      </c>
      <c r="M347" s="74">
        <v>0</v>
      </c>
      <c r="N347" s="74">
        <v>0</v>
      </c>
      <c r="O347" s="74">
        <v>0</v>
      </c>
      <c r="P347" s="74">
        <v>0</v>
      </c>
      <c r="Q347" s="14"/>
      <c r="R347" s="76" t="s">
        <v>123</v>
      </c>
      <c r="S347" s="149" t="s">
        <v>79</v>
      </c>
      <c r="T347" s="152">
        <f>+T346*T342</f>
        <v>0</v>
      </c>
      <c r="U347" s="153">
        <f>+U342*U346</f>
        <v>0</v>
      </c>
      <c r="V347" s="153">
        <f>+V342*V346</f>
        <v>0</v>
      </c>
      <c r="W347" s="153">
        <f>+W342*W346</f>
        <v>0</v>
      </c>
      <c r="X347" s="153">
        <f>+X342*X346</f>
        <v>0</v>
      </c>
      <c r="Y347" s="153">
        <f>+Y342*Y346</f>
        <v>0</v>
      </c>
    </row>
    <row r="348" spans="1:25">
      <c r="A348" s="37" t="s">
        <v>10</v>
      </c>
      <c r="B348" s="37" t="s">
        <v>10</v>
      </c>
      <c r="C348" s="37" t="s">
        <v>10</v>
      </c>
      <c r="D348" s="37" t="s">
        <v>10</v>
      </c>
      <c r="E348" s="37" t="s">
        <v>10</v>
      </c>
      <c r="F348" s="37" t="s">
        <v>10</v>
      </c>
      <c r="G348" s="37">
        <v>2955.0790165328613</v>
      </c>
      <c r="H348" s="37">
        <v>3761.2847704381852</v>
      </c>
      <c r="I348" s="37">
        <v>6205.993489349813</v>
      </c>
      <c r="J348" s="37">
        <v>8605.6386798133553</v>
      </c>
      <c r="K348" s="37">
        <v>9823.8103537595834</v>
      </c>
      <c r="L348" s="37">
        <v>7911.5771853306942</v>
      </c>
      <c r="M348" s="37">
        <v>5816.9791397255431</v>
      </c>
      <c r="N348" s="37">
        <v>6742.9893780152925</v>
      </c>
      <c r="O348" s="37">
        <v>7639.4938033381577</v>
      </c>
      <c r="P348" s="37">
        <v>10174.499143200001</v>
      </c>
      <c r="Q348" s="14"/>
      <c r="R348" s="57" t="s">
        <v>124</v>
      </c>
      <c r="S348" s="149" t="s">
        <v>125</v>
      </c>
      <c r="T348" s="150"/>
      <c r="U348" s="151">
        <f>+T348</f>
        <v>0</v>
      </c>
      <c r="V348" s="151">
        <f>+U348</f>
        <v>0</v>
      </c>
      <c r="W348" s="151">
        <f>+V348</f>
        <v>0</v>
      </c>
      <c r="X348" s="151">
        <f>+W348</f>
        <v>0</v>
      </c>
      <c r="Y348" s="151">
        <f>+X348</f>
        <v>0</v>
      </c>
    </row>
    <row r="349" spans="1:25">
      <c r="A349" s="77" t="s">
        <v>10</v>
      </c>
      <c r="B349" s="77" t="s">
        <v>10</v>
      </c>
      <c r="C349" s="77" t="s">
        <v>10</v>
      </c>
      <c r="D349" s="77" t="s">
        <v>10</v>
      </c>
      <c r="E349" s="77" t="s">
        <v>10</v>
      </c>
      <c r="F349" s="77" t="s">
        <v>10</v>
      </c>
      <c r="G349" s="77">
        <v>6.1186447337225855</v>
      </c>
      <c r="H349" s="77">
        <v>6.7782379466124789</v>
      </c>
      <c r="I349" s="77">
        <v>9.7140076220601124</v>
      </c>
      <c r="J349" s="77">
        <v>11.40121379378156</v>
      </c>
      <c r="K349" s="77">
        <v>10.123861356647915</v>
      </c>
      <c r="L349" s="77">
        <v>6.9894449018115088</v>
      </c>
      <c r="M349" s="77">
        <v>5.1389823090500713</v>
      </c>
      <c r="N349" s="77">
        <v>5.9570616107397782</v>
      </c>
      <c r="O349" s="77">
        <v>6.7490741435433037</v>
      </c>
      <c r="P349" s="77">
        <v>8.9886124471845523</v>
      </c>
      <c r="Q349" s="78">
        <v>7.9000428612285214</v>
      </c>
      <c r="R349" s="68" t="s">
        <v>126</v>
      </c>
      <c r="S349" s="149" t="s">
        <v>125</v>
      </c>
      <c r="T349" s="152">
        <f>+T348*T342</f>
        <v>0</v>
      </c>
      <c r="U349" s="153">
        <f>+U342*U348</f>
        <v>0</v>
      </c>
      <c r="V349" s="153">
        <f>+V342*V348</f>
        <v>0</v>
      </c>
      <c r="W349" s="153">
        <f>+W342*W348</f>
        <v>0</v>
      </c>
      <c r="X349" s="153">
        <f>+X342*X348</f>
        <v>0</v>
      </c>
      <c r="Y349" s="153">
        <f>+Y342*Y348</f>
        <v>0</v>
      </c>
    </row>
    <row r="350" spans="1:25">
      <c r="A350" s="77" t="s">
        <v>10</v>
      </c>
      <c r="B350" s="77" t="s">
        <v>10</v>
      </c>
      <c r="C350" s="77" t="s">
        <v>10</v>
      </c>
      <c r="D350" s="77" t="s">
        <v>10</v>
      </c>
      <c r="E350" s="77" t="s">
        <v>10</v>
      </c>
      <c r="F350" s="77" t="s">
        <v>10</v>
      </c>
      <c r="G350" s="77">
        <v>104.09606229860721</v>
      </c>
      <c r="H350" s="77">
        <v>35.318992182878851</v>
      </c>
      <c r="I350" s="77">
        <v>44.025213217465513</v>
      </c>
      <c r="J350" s="77">
        <v>49.127971464009683</v>
      </c>
      <c r="K350" s="77">
        <v>47.781875969783528</v>
      </c>
      <c r="L350" s="77">
        <v>32.230431158954481</v>
      </c>
      <c r="M350" s="77">
        <v>-27.820996188101134</v>
      </c>
      <c r="N350" s="77">
        <v>-23.51787908510979</v>
      </c>
      <c r="O350" s="77">
        <v>-86.78327829127123</v>
      </c>
      <c r="P350" s="77">
        <v>39.729031969095082</v>
      </c>
      <c r="Q350" s="78">
        <v>21.106667032138073</v>
      </c>
      <c r="R350" s="68" t="s">
        <v>127</v>
      </c>
      <c r="S350" s="144" t="s">
        <v>47</v>
      </c>
      <c r="T350" s="154">
        <f t="shared" ref="T350:Y350" si="2">+T345-T347-T349+T343</f>
        <v>0</v>
      </c>
      <c r="U350" s="155">
        <f t="shared" si="2"/>
        <v>0</v>
      </c>
      <c r="V350" s="156">
        <f t="shared" si="2"/>
        <v>0</v>
      </c>
      <c r="W350" s="155">
        <f t="shared" si="2"/>
        <v>0</v>
      </c>
      <c r="X350" s="156">
        <f t="shared" si="2"/>
        <v>0</v>
      </c>
      <c r="Y350" s="155">
        <f t="shared" si="2"/>
        <v>0</v>
      </c>
    </row>
    <row r="351" spans="1:25">
      <c r="A351" s="77" t="s">
        <v>10</v>
      </c>
      <c r="B351" s="77" t="s">
        <v>10</v>
      </c>
      <c r="C351" s="77" t="s">
        <v>10</v>
      </c>
      <c r="D351" s="77" t="s">
        <v>10</v>
      </c>
      <c r="E351" s="77" t="s">
        <v>10</v>
      </c>
      <c r="F351" s="77" t="s">
        <v>10</v>
      </c>
      <c r="G351" s="77">
        <v>42.614599234127979</v>
      </c>
      <c r="H351" s="77">
        <v>21.145909126151658</v>
      </c>
      <c r="I351" s="77">
        <v>28.341883750750828</v>
      </c>
      <c r="J351" s="77">
        <v>28.120145112281207</v>
      </c>
      <c r="K351" s="77">
        <v>28.695162644350653</v>
      </c>
      <c r="L351" s="77">
        <v>19.037912720398047</v>
      </c>
      <c r="M351" s="77">
        <v>364.72553178385209</v>
      </c>
      <c r="N351" s="77">
        <v>94.794436266253101</v>
      </c>
      <c r="O351" s="77">
        <v>29.327468207290107</v>
      </c>
      <c r="P351" s="77">
        <v>17.615137195448401</v>
      </c>
      <c r="Q351" s="78">
        <v>35.63755968963936</v>
      </c>
      <c r="R351" s="68" t="s">
        <v>128</v>
      </c>
      <c r="S351" s="149" t="s">
        <v>129</v>
      </c>
      <c r="T351" s="152"/>
      <c r="U351" s="153">
        <f>+T351</f>
        <v>0</v>
      </c>
      <c r="V351" s="153">
        <f>+U351</f>
        <v>0</v>
      </c>
      <c r="W351" s="153">
        <f>+V351</f>
        <v>0</v>
      </c>
      <c r="X351" s="153">
        <f>+W351</f>
        <v>0</v>
      </c>
      <c r="Y351" s="153">
        <f>+X351</f>
        <v>0</v>
      </c>
    </row>
    <row r="352" spans="1:25">
      <c r="A352" s="79" t="s">
        <v>10</v>
      </c>
      <c r="B352" s="79" t="s">
        <v>10</v>
      </c>
      <c r="C352" s="79" t="s">
        <v>10</v>
      </c>
      <c r="D352" s="79" t="s">
        <v>10</v>
      </c>
      <c r="E352" s="79" t="s">
        <v>10</v>
      </c>
      <c r="F352" s="79" t="s">
        <v>10</v>
      </c>
      <c r="G352" s="79">
        <v>11.211870289273168</v>
      </c>
      <c r="H352" s="79">
        <v>7.0536072201831717</v>
      </c>
      <c r="I352" s="80">
        <v>8.5577352007939158</v>
      </c>
      <c r="J352" s="79">
        <v>9.0810838176843163</v>
      </c>
      <c r="K352" s="80">
        <v>8.661055051976664</v>
      </c>
      <c r="L352" s="79">
        <v>5.5962967238776598</v>
      </c>
      <c r="M352" s="79">
        <v>13.625704649566547</v>
      </c>
      <c r="N352" s="79">
        <v>40.229153074556748</v>
      </c>
      <c r="O352" s="79">
        <v>10.740455282832301</v>
      </c>
      <c r="P352" s="79">
        <v>7.1966365071925118</v>
      </c>
      <c r="Q352" s="78">
        <v>9.2737539614613471</v>
      </c>
      <c r="R352" s="68" t="s">
        <v>130</v>
      </c>
      <c r="S352" s="144" t="s">
        <v>53</v>
      </c>
      <c r="T352" s="154">
        <f t="shared" ref="T352:Y352" si="3">+T350-T351</f>
        <v>0</v>
      </c>
      <c r="U352" s="155">
        <f t="shared" si="3"/>
        <v>0</v>
      </c>
      <c r="V352" s="156">
        <f t="shared" si="3"/>
        <v>0</v>
      </c>
      <c r="W352" s="155">
        <f t="shared" si="3"/>
        <v>0</v>
      </c>
      <c r="X352" s="156">
        <f t="shared" si="3"/>
        <v>0</v>
      </c>
      <c r="Y352" s="155">
        <f t="shared" si="3"/>
        <v>0</v>
      </c>
    </row>
    <row r="353" spans="1:25">
      <c r="A353" s="81" t="s">
        <v>10</v>
      </c>
      <c r="B353" s="81" t="s">
        <v>10</v>
      </c>
      <c r="C353" s="81" t="s">
        <v>10</v>
      </c>
      <c r="D353" s="81" t="s">
        <v>10</v>
      </c>
      <c r="E353" s="81" t="s">
        <v>10</v>
      </c>
      <c r="F353" s="81" t="s">
        <v>10</v>
      </c>
      <c r="G353" s="81">
        <v>4.2335449999999994</v>
      </c>
      <c r="H353" s="81">
        <v>7.0670199999999994</v>
      </c>
      <c r="I353" s="82">
        <v>9.2671299999999999</v>
      </c>
      <c r="J353" s="81">
        <v>13.734019999999999</v>
      </c>
      <c r="K353" s="82">
        <v>14.934079999999998</v>
      </c>
      <c r="L353" s="81">
        <v>11.000549999999999</v>
      </c>
      <c r="M353" s="81">
        <v>10.133839999999999</v>
      </c>
      <c r="N353" s="81">
        <v>9.1999999999999993</v>
      </c>
      <c r="O353" s="81">
        <v>12.4</v>
      </c>
      <c r="P353" s="81">
        <v>13.5</v>
      </c>
      <c r="Q353" s="83"/>
      <c r="R353" s="84" t="s">
        <v>131</v>
      </c>
      <c r="S353" s="149" t="s">
        <v>132</v>
      </c>
      <c r="T353" s="150"/>
      <c r="U353" s="151">
        <f>+T353</f>
        <v>0</v>
      </c>
      <c r="V353" s="151">
        <f>+U353</f>
        <v>0</v>
      </c>
      <c r="W353" s="151">
        <f>+V353</f>
        <v>0</v>
      </c>
      <c r="X353" s="151">
        <f>+W353</f>
        <v>0</v>
      </c>
      <c r="Y353" s="151">
        <f>+X353</f>
        <v>0</v>
      </c>
    </row>
    <row r="354" spans="1:25">
      <c r="A354" s="85" t="s">
        <v>10</v>
      </c>
      <c r="B354" s="85" t="s">
        <v>10</v>
      </c>
      <c r="C354" s="85" t="s">
        <v>10</v>
      </c>
      <c r="D354" s="85" t="s">
        <v>10</v>
      </c>
      <c r="E354" s="85" t="s">
        <v>10</v>
      </c>
      <c r="F354" s="85" t="s">
        <v>10</v>
      </c>
      <c r="G354" s="85">
        <v>2.6667999999999998</v>
      </c>
      <c r="H354" s="85">
        <v>2.6667999999999998</v>
      </c>
      <c r="I354" s="86">
        <v>5.2002599999999992</v>
      </c>
      <c r="J354" s="85">
        <v>8.1337399999999995</v>
      </c>
      <c r="K354" s="86">
        <v>7.2003599999999999</v>
      </c>
      <c r="L354" s="85">
        <v>7.4003699999999997</v>
      </c>
      <c r="M354" s="85">
        <v>4.5335599999999996</v>
      </c>
      <c r="N354" s="85">
        <v>6.2</v>
      </c>
      <c r="O354" s="85">
        <v>6.4</v>
      </c>
      <c r="P354" s="85">
        <v>9.75</v>
      </c>
      <c r="Q354" s="87"/>
      <c r="R354" s="88" t="s">
        <v>133</v>
      </c>
      <c r="S354" s="149" t="s">
        <v>132</v>
      </c>
      <c r="T354" s="152">
        <f t="shared" ref="T354:Y354" si="4">+T352*T353</f>
        <v>0</v>
      </c>
      <c r="U354" s="152">
        <f t="shared" si="4"/>
        <v>0</v>
      </c>
      <c r="V354" s="152">
        <f t="shared" si="4"/>
        <v>0</v>
      </c>
      <c r="W354" s="152">
        <f t="shared" si="4"/>
        <v>0</v>
      </c>
      <c r="X354" s="152">
        <f t="shared" si="4"/>
        <v>0</v>
      </c>
      <c r="Y354" s="152">
        <f t="shared" si="4"/>
        <v>0</v>
      </c>
    </row>
    <row r="355" spans="1:25">
      <c r="A355" s="89" t="s">
        <v>10</v>
      </c>
      <c r="B355" s="89" t="s">
        <v>10</v>
      </c>
      <c r="C355" s="89" t="s">
        <v>10</v>
      </c>
      <c r="D355" s="89" t="s">
        <v>10</v>
      </c>
      <c r="E355" s="89" t="s">
        <v>10</v>
      </c>
      <c r="F355" s="89" t="s">
        <v>10</v>
      </c>
      <c r="G355" s="89">
        <v>3.4562330589258967</v>
      </c>
      <c r="H355" s="89">
        <v>4.3991638446526107</v>
      </c>
      <c r="I355" s="90">
        <v>7.258472528607995</v>
      </c>
      <c r="J355" s="89">
        <v>10.065075326899157</v>
      </c>
      <c r="K355" s="90">
        <v>11.489837638629115</v>
      </c>
      <c r="L355" s="89">
        <v>9.2533074287354733</v>
      </c>
      <c r="M355" s="89">
        <v>6.8034849468730521</v>
      </c>
      <c r="N355" s="89">
        <v>7.8865379483579243</v>
      </c>
      <c r="O355" s="89">
        <v>8.9350812241684281</v>
      </c>
      <c r="P355" s="91">
        <v>11.9</v>
      </c>
      <c r="Q355" s="83">
        <v>0.22051282051282062</v>
      </c>
      <c r="R355" s="68" t="s">
        <v>134</v>
      </c>
      <c r="S355" s="144" t="s">
        <v>135</v>
      </c>
      <c r="T355" s="154">
        <f t="shared" ref="T355:Y355" si="5">(T352-T354)*0.99657</f>
        <v>0</v>
      </c>
      <c r="U355" s="154">
        <f t="shared" si="5"/>
        <v>0</v>
      </c>
      <c r="V355" s="154">
        <f t="shared" si="5"/>
        <v>0</v>
      </c>
      <c r="W355" s="154">
        <f t="shared" si="5"/>
        <v>0</v>
      </c>
      <c r="X355" s="154">
        <f t="shared" si="5"/>
        <v>0</v>
      </c>
      <c r="Y355" s="154">
        <f t="shared" si="5"/>
        <v>0</v>
      </c>
    </row>
    <row r="356" spans="1:25">
      <c r="A356" s="207" t="s">
        <v>136</v>
      </c>
      <c r="B356" s="207"/>
      <c r="C356" s="207"/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92"/>
      <c r="P356" s="92"/>
      <c r="Q356" s="83">
        <v>-0.11851851851851847</v>
      </c>
      <c r="R356" s="57"/>
      <c r="S356" s="144" t="s">
        <v>93</v>
      </c>
      <c r="T356" s="145">
        <f t="shared" ref="T356:Y356" si="6">+T355/T342</f>
        <v>0</v>
      </c>
      <c r="U356" s="146">
        <f t="shared" si="6"/>
        <v>0</v>
      </c>
      <c r="V356" s="146">
        <f t="shared" si="6"/>
        <v>0</v>
      </c>
      <c r="W356" s="146">
        <f t="shared" si="6"/>
        <v>0</v>
      </c>
      <c r="X356" s="146">
        <f t="shared" si="6"/>
        <v>0</v>
      </c>
      <c r="Y356" s="146">
        <f t="shared" si="6"/>
        <v>0</v>
      </c>
    </row>
    <row r="357" spans="1:25">
      <c r="A357" s="79"/>
      <c r="B357" s="79"/>
      <c r="C357" s="79"/>
      <c r="D357" s="79"/>
      <c r="E357" s="79"/>
      <c r="F357" s="79"/>
      <c r="G357" s="79"/>
      <c r="H357" s="79"/>
      <c r="I357" s="79"/>
      <c r="J357" s="80"/>
      <c r="K357" s="79"/>
      <c r="L357" s="80"/>
      <c r="M357" s="80"/>
      <c r="N357" s="77"/>
      <c r="O357" s="77"/>
      <c r="P357" s="77"/>
      <c r="Q357" s="93"/>
      <c r="R357" s="68" t="s">
        <v>137</v>
      </c>
      <c r="S357" s="144" t="s">
        <v>138</v>
      </c>
      <c r="T357" s="158">
        <f>+T355/O245-1</f>
        <v>-1</v>
      </c>
      <c r="U357" s="159" t="e">
        <f>+U355/T355-1</f>
        <v>#DIV/0!</v>
      </c>
      <c r="V357" s="159" t="e">
        <f>+V355/U355-1</f>
        <v>#DIV/0!</v>
      </c>
      <c r="W357" s="159" t="e">
        <f>+W355/V355-1</f>
        <v>#DIV/0!</v>
      </c>
      <c r="X357" s="159" t="e">
        <f>+X355/W355-1</f>
        <v>#DIV/0!</v>
      </c>
      <c r="Y357" s="159" t="e">
        <f>+Y355/X355-1</f>
        <v>#DIV/0!</v>
      </c>
    </row>
    <row r="358" spans="1:25">
      <c r="A358" s="79"/>
      <c r="B358" s="79"/>
      <c r="C358" s="79"/>
      <c r="D358" s="79"/>
      <c r="E358" s="79"/>
      <c r="F358" s="79"/>
      <c r="G358" s="79"/>
      <c r="H358" s="79"/>
      <c r="I358" s="79"/>
      <c r="J358" s="80"/>
      <c r="K358" s="79"/>
      <c r="L358" s="80"/>
      <c r="M358" s="77"/>
      <c r="N358" s="94"/>
      <c r="O358" s="94"/>
      <c r="P358" s="94"/>
      <c r="Q358" s="93"/>
      <c r="R358" s="68" t="s">
        <v>139</v>
      </c>
      <c r="S358" s="95" t="s">
        <v>134</v>
      </c>
      <c r="T358" s="96">
        <f>+P355</f>
        <v>11.9</v>
      </c>
      <c r="U358" s="97">
        <f>+T358</f>
        <v>11.9</v>
      </c>
      <c r="V358" s="97">
        <f>+U358</f>
        <v>11.9</v>
      </c>
      <c r="W358" s="97">
        <f>+V358</f>
        <v>11.9</v>
      </c>
      <c r="X358" s="97">
        <f>+W358</f>
        <v>11.9</v>
      </c>
      <c r="Y358" s="97">
        <f>+X358</f>
        <v>11.9</v>
      </c>
    </row>
    <row r="359" spans="1:25">
      <c r="A359" s="98" t="s">
        <v>10</v>
      </c>
      <c r="B359" s="98" t="s">
        <v>10</v>
      </c>
      <c r="C359" s="98" t="s">
        <v>10</v>
      </c>
      <c r="D359" s="98" t="s">
        <v>10</v>
      </c>
      <c r="E359" s="98" t="s">
        <v>10</v>
      </c>
      <c r="F359" s="98" t="s">
        <v>10</v>
      </c>
      <c r="G359" s="98">
        <v>0.22549221045984474</v>
      </c>
      <c r="H359" s="98">
        <v>0.14199985168708218</v>
      </c>
      <c r="I359" s="98">
        <v>-0.22961454674304191</v>
      </c>
      <c r="J359" s="98">
        <v>-0.44318378951283027</v>
      </c>
      <c r="K359" s="98">
        <v>-0.28149448483796846</v>
      </c>
      <c r="L359" s="98">
        <v>0.11526493911647046</v>
      </c>
      <c r="M359" s="98">
        <v>0.34949943951938034</v>
      </c>
      <c r="N359" s="98">
        <v>0.24594565936147259</v>
      </c>
      <c r="O359" s="98">
        <v>0.1456914523000743</v>
      </c>
      <c r="P359" s="98">
        <v>-0.13779287088408904</v>
      </c>
      <c r="Q359" s="83"/>
      <c r="R359" s="76" t="s">
        <v>140</v>
      </c>
      <c r="S359" s="95" t="s">
        <v>118</v>
      </c>
      <c r="T359" s="96">
        <f t="shared" ref="T359:Y359" si="7">+T355/$P$341</f>
        <v>0</v>
      </c>
      <c r="U359" s="96">
        <f t="shared" si="7"/>
        <v>0</v>
      </c>
      <c r="V359" s="96">
        <f t="shared" si="7"/>
        <v>0</v>
      </c>
      <c r="W359" s="96">
        <f t="shared" si="7"/>
        <v>0</v>
      </c>
      <c r="X359" s="96">
        <f t="shared" si="7"/>
        <v>0</v>
      </c>
      <c r="Y359" s="96">
        <f t="shared" si="7"/>
        <v>0</v>
      </c>
    </row>
    <row r="360" spans="1:25">
      <c r="A360" s="98" t="s">
        <v>10</v>
      </c>
      <c r="B360" s="98" t="s">
        <v>10</v>
      </c>
      <c r="C360" s="98" t="s">
        <v>10</v>
      </c>
      <c r="D360" s="98" t="s">
        <v>10</v>
      </c>
      <c r="E360" s="98" t="s">
        <v>10</v>
      </c>
      <c r="F360" s="98" t="s">
        <v>10</v>
      </c>
      <c r="G360" s="98">
        <v>-3.9319043191473719</v>
      </c>
      <c r="H360" s="98">
        <v>-0.67335714962008808</v>
      </c>
      <c r="I360" s="98">
        <v>-1.085843925544024</v>
      </c>
      <c r="J360" s="98">
        <v>-1.327604419456893</v>
      </c>
      <c r="K360" s="98">
        <v>-1.2638285759200369</v>
      </c>
      <c r="L360" s="98">
        <v>-0.52702608658576011</v>
      </c>
      <c r="M360" s="98">
        <v>2.3181141364356339</v>
      </c>
      <c r="N360" s="98">
        <v>2.1142393561854309</v>
      </c>
      <c r="O360" s="98">
        <v>5.1116524062814204</v>
      </c>
      <c r="P360" s="98">
        <v>-0.88229775495115637</v>
      </c>
      <c r="Q360" s="83"/>
      <c r="R360" s="76" t="s">
        <v>141</v>
      </c>
      <c r="S360" s="95" t="s">
        <v>142</v>
      </c>
      <c r="T360" s="99" t="e">
        <f t="shared" ref="T360:Y360" si="8">+T358/T359</f>
        <v>#DIV/0!</v>
      </c>
      <c r="U360" s="99" t="e">
        <f t="shared" si="8"/>
        <v>#DIV/0!</v>
      </c>
      <c r="V360" s="99" t="e">
        <f t="shared" si="8"/>
        <v>#DIV/0!</v>
      </c>
      <c r="W360" s="99" t="e">
        <f t="shared" si="8"/>
        <v>#DIV/0!</v>
      </c>
      <c r="X360" s="99" t="e">
        <f t="shared" si="8"/>
        <v>#DIV/0!</v>
      </c>
      <c r="Y360" s="99" t="e">
        <f t="shared" si="8"/>
        <v>#DIV/0!</v>
      </c>
    </row>
    <row r="361" spans="1:25">
      <c r="A361" s="98" t="s">
        <v>10</v>
      </c>
      <c r="B361" s="98" t="s">
        <v>10</v>
      </c>
      <c r="C361" s="98" t="s">
        <v>10</v>
      </c>
      <c r="D361" s="98" t="s">
        <v>10</v>
      </c>
      <c r="E361" s="98" t="s">
        <v>10</v>
      </c>
      <c r="F361" s="98" t="s">
        <v>10</v>
      </c>
      <c r="G361" s="98">
        <v>-0.19577770209998419</v>
      </c>
      <c r="H361" s="98">
        <v>0.40663981175177805</v>
      </c>
      <c r="I361" s="98">
        <v>0.20471872940866795</v>
      </c>
      <c r="J361" s="98">
        <v>0.21094077829194444</v>
      </c>
      <c r="K361" s="98">
        <v>0.19480562377863989</v>
      </c>
      <c r="L361" s="98">
        <v>0.4657907868497293</v>
      </c>
      <c r="M361" s="98">
        <v>-9.2343015335555076</v>
      </c>
      <c r="N361" s="98">
        <v>-1.6599586810039626</v>
      </c>
      <c r="O361" s="98">
        <v>0.17706295092320082</v>
      </c>
      <c r="P361" s="98">
        <v>0.50571427031325278</v>
      </c>
      <c r="Q361" s="83"/>
      <c r="R361" s="76" t="s">
        <v>143</v>
      </c>
      <c r="S361" s="95" t="s">
        <v>144</v>
      </c>
      <c r="T361" s="96"/>
      <c r="U361" s="100">
        <f>+T361</f>
        <v>0</v>
      </c>
      <c r="V361" s="100">
        <f>+U361</f>
        <v>0</v>
      </c>
      <c r="W361" s="100">
        <f>+V361</f>
        <v>0</v>
      </c>
      <c r="X361" s="100">
        <f>+W361</f>
        <v>0</v>
      </c>
      <c r="Y361" s="100">
        <f>+X361</f>
        <v>0</v>
      </c>
    </row>
    <row r="362" spans="1:25">
      <c r="A362" s="98" t="s">
        <v>10</v>
      </c>
      <c r="B362" s="98" t="s">
        <v>10</v>
      </c>
      <c r="C362" s="98" t="s">
        <v>10</v>
      </c>
      <c r="D362" s="98" t="s">
        <v>10</v>
      </c>
      <c r="E362" s="98" t="s">
        <v>10</v>
      </c>
      <c r="F362" s="98" t="s">
        <v>10</v>
      </c>
      <c r="G362" s="98">
        <v>-0.2089894055703862</v>
      </c>
      <c r="H362" s="98">
        <v>0.23940108293840559</v>
      </c>
      <c r="I362" s="98">
        <v>7.7209160782458583E-2</v>
      </c>
      <c r="J362" s="98">
        <v>2.0775852430170588E-2</v>
      </c>
      <c r="K362" s="98">
        <v>6.6068057448025574E-2</v>
      </c>
      <c r="L362" s="98">
        <v>0.39654461967246302</v>
      </c>
      <c r="M362" s="98">
        <v>-0.46927605651287135</v>
      </c>
      <c r="N362" s="98">
        <v>-3.3379577721962215</v>
      </c>
      <c r="O362" s="98">
        <v>-0.15815616065145557</v>
      </c>
      <c r="P362" s="98">
        <v>0.22397806356526689</v>
      </c>
      <c r="Q362" s="83"/>
      <c r="R362" s="76" t="s">
        <v>145</v>
      </c>
      <c r="S362" s="95" t="s">
        <v>146</v>
      </c>
      <c r="T362" s="96"/>
      <c r="U362" s="96"/>
      <c r="V362" s="96"/>
      <c r="W362" s="96"/>
      <c r="X362" s="96"/>
      <c r="Y362" s="96"/>
    </row>
    <row r="363" spans="1:25">
      <c r="A363" s="98" t="s">
        <v>10</v>
      </c>
      <c r="B363" s="98" t="s">
        <v>10</v>
      </c>
      <c r="C363" s="98" t="s">
        <v>10</v>
      </c>
      <c r="D363" s="98" t="s">
        <v>10</v>
      </c>
      <c r="E363" s="98" t="s">
        <v>10</v>
      </c>
      <c r="F363" s="98" t="s">
        <v>10</v>
      </c>
      <c r="G363" s="98" t="s">
        <v>10</v>
      </c>
      <c r="H363" s="98" t="s">
        <v>10</v>
      </c>
      <c r="I363" s="98" t="s">
        <v>10</v>
      </c>
      <c r="J363" s="98" t="s">
        <v>10</v>
      </c>
      <c r="K363" s="98" t="s">
        <v>10</v>
      </c>
      <c r="L363" s="98" t="s">
        <v>10</v>
      </c>
      <c r="M363" s="98" t="s">
        <v>10</v>
      </c>
      <c r="N363" s="98" t="s">
        <v>10</v>
      </c>
      <c r="O363" s="98" t="s">
        <v>10</v>
      </c>
      <c r="P363" s="98" t="s">
        <v>10</v>
      </c>
      <c r="Q363" s="83"/>
      <c r="R363" s="76" t="s">
        <v>147</v>
      </c>
      <c r="S363" s="95" t="s">
        <v>148</v>
      </c>
      <c r="T363" s="101" t="e">
        <f t="shared" ref="T363:Y363" si="9">+(T361-T360)/T361</f>
        <v>#DIV/0!</v>
      </c>
      <c r="U363" s="102" t="e">
        <f t="shared" si="9"/>
        <v>#DIV/0!</v>
      </c>
      <c r="V363" s="102" t="e">
        <f t="shared" si="9"/>
        <v>#DIV/0!</v>
      </c>
      <c r="W363" s="102" t="e">
        <f t="shared" si="9"/>
        <v>#DIV/0!</v>
      </c>
      <c r="X363" s="102" t="e">
        <f t="shared" si="9"/>
        <v>#DIV/0!</v>
      </c>
      <c r="Y363" s="102" t="e">
        <f t="shared" si="9"/>
        <v>#DIV/0!</v>
      </c>
    </row>
    <row r="364" spans="1:25">
      <c r="A364" s="98" t="s">
        <v>10</v>
      </c>
      <c r="B364" s="98" t="s">
        <v>10</v>
      </c>
      <c r="C364" s="98" t="s">
        <v>10</v>
      </c>
      <c r="D364" s="98" t="s">
        <v>10</v>
      </c>
      <c r="E364" s="98" t="s">
        <v>10</v>
      </c>
      <c r="F364" s="98" t="s">
        <v>10</v>
      </c>
      <c r="G364" s="98">
        <v>-1.0277948040894744</v>
      </c>
      <c r="H364" s="98">
        <v>2.8670899189294434E-2</v>
      </c>
      <c r="I364" s="98">
        <v>-0.25838264552398488</v>
      </c>
      <c r="J364" s="98">
        <v>-0.38476789456190208</v>
      </c>
      <c r="K364" s="98">
        <v>-0.32111234488283502</v>
      </c>
      <c r="L364" s="98">
        <v>0.11264356476322566</v>
      </c>
      <c r="M364" s="98">
        <v>-1.7589910035283411</v>
      </c>
      <c r="N364" s="98">
        <v>-0.65943285941332019</v>
      </c>
      <c r="O364" s="98">
        <v>1.3190626622133099</v>
      </c>
      <c r="P364" s="98">
        <v>-7.2599572989181418E-2</v>
      </c>
      <c r="Q364" s="83"/>
      <c r="R364" s="76" t="s">
        <v>149</v>
      </c>
      <c r="S364" s="95" t="s">
        <v>150</v>
      </c>
      <c r="T364" s="103"/>
      <c r="U364" s="104">
        <f>+T364</f>
        <v>0</v>
      </c>
      <c r="V364" s="104">
        <f>+U364</f>
        <v>0</v>
      </c>
      <c r="W364" s="104">
        <f>+V364</f>
        <v>0</v>
      </c>
      <c r="X364" s="104">
        <f>+W364</f>
        <v>0</v>
      </c>
      <c r="Y364" s="104">
        <f>+X364</f>
        <v>0</v>
      </c>
    </row>
    <row r="365" spans="1:25">
      <c r="A365" s="164" t="s">
        <v>151</v>
      </c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05"/>
      <c r="P365" s="105"/>
      <c r="Q365" s="83"/>
      <c r="R365" s="57"/>
      <c r="S365" s="95" t="s">
        <v>152</v>
      </c>
      <c r="T365" s="106"/>
      <c r="U365" s="107"/>
      <c r="V365" s="107">
        <f>_xlfn.RRI(3,V358,V366)</f>
        <v>-1</v>
      </c>
      <c r="W365" s="107">
        <f>_xlfn.RRI(W340-$T340,W358,W366)</f>
        <v>-1</v>
      </c>
      <c r="X365" s="107">
        <f>_xlfn.RRI(X340-$T340,X358,X366)</f>
        <v>-1</v>
      </c>
      <c r="Y365" s="107">
        <f>_xlfn.RRI(Y340-$T340,Y358,Y366)</f>
        <v>-1</v>
      </c>
    </row>
    <row r="366" spans="1:25">
      <c r="A366" s="108"/>
      <c r="B366" s="109"/>
      <c r="C366" s="109"/>
      <c r="D366" s="109"/>
      <c r="E366" s="109"/>
      <c r="F366" s="109"/>
      <c r="G366" s="109"/>
      <c r="H366" s="109">
        <v>1.6667499999999998E-2</v>
      </c>
      <c r="I366" s="109">
        <v>8.3337499999999995E-2</v>
      </c>
      <c r="J366" s="109">
        <v>0.15000749999999999</v>
      </c>
      <c r="K366" s="109">
        <v>0.23001149999999998</v>
      </c>
      <c r="L366" s="109">
        <v>0.33001649999999999</v>
      </c>
      <c r="M366" s="109">
        <v>0.36001649999999996</v>
      </c>
      <c r="N366" s="109">
        <v>0.36001649999999996</v>
      </c>
      <c r="O366" s="109">
        <v>0.36001649999999996</v>
      </c>
      <c r="P366" s="109">
        <v>0.36001649999999996</v>
      </c>
      <c r="Q366" s="83"/>
      <c r="R366" s="68" t="s">
        <v>153</v>
      </c>
      <c r="S366" s="95" t="s">
        <v>154</v>
      </c>
      <c r="T366" s="96">
        <f t="shared" ref="T366:Y366" si="10">+T361*T359</f>
        <v>0</v>
      </c>
      <c r="U366" s="96">
        <f t="shared" si="10"/>
        <v>0</v>
      </c>
      <c r="V366" s="96">
        <f t="shared" si="10"/>
        <v>0</v>
      </c>
      <c r="W366" s="96">
        <f t="shared" si="10"/>
        <v>0</v>
      </c>
      <c r="X366" s="96">
        <f t="shared" si="10"/>
        <v>0</v>
      </c>
      <c r="Y366" s="96">
        <f t="shared" si="10"/>
        <v>0</v>
      </c>
    </row>
    <row r="367" spans="1:25">
      <c r="A367" s="110"/>
      <c r="B367" s="111"/>
      <c r="C367" s="111"/>
      <c r="D367" s="111"/>
      <c r="E367" s="111"/>
      <c r="F367" s="111"/>
      <c r="G367" s="111">
        <v>3.4562330589258967</v>
      </c>
      <c r="H367" s="111">
        <v>4.4158313446526103</v>
      </c>
      <c r="I367" s="111">
        <v>7.3418100286079948</v>
      </c>
      <c r="J367" s="111">
        <v>10.215082826899156</v>
      </c>
      <c r="K367" s="111">
        <v>11.719849138629115</v>
      </c>
      <c r="L367" s="111">
        <v>9.5833239287354726</v>
      </c>
      <c r="M367" s="111">
        <v>7.1635014468730525</v>
      </c>
      <c r="N367" s="111">
        <v>8.2465544483579247</v>
      </c>
      <c r="O367" s="111">
        <v>9.2950977241684285</v>
      </c>
      <c r="P367" s="111">
        <v>12.260016500000001</v>
      </c>
      <c r="Q367" s="83"/>
      <c r="R367" s="68" t="s">
        <v>155</v>
      </c>
      <c r="S367" s="95" t="s">
        <v>156</v>
      </c>
      <c r="T367" s="106">
        <f t="shared" ref="T367:Y367" si="11">T366/$T$358-1</f>
        <v>-1</v>
      </c>
      <c r="U367" s="106">
        <f t="shared" si="11"/>
        <v>-1</v>
      </c>
      <c r="V367" s="106">
        <f t="shared" si="11"/>
        <v>-1</v>
      </c>
      <c r="W367" s="106">
        <f t="shared" si="11"/>
        <v>-1</v>
      </c>
      <c r="X367" s="106">
        <f t="shared" si="11"/>
        <v>-1</v>
      </c>
      <c r="Y367" s="106">
        <f t="shared" si="11"/>
        <v>-1</v>
      </c>
    </row>
    <row r="368" spans="1:25">
      <c r="A368" s="112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>
        <v>2.547219267617931</v>
      </c>
      <c r="Q368" s="83"/>
      <c r="R368" s="114" t="s">
        <v>157</v>
      </c>
      <c r="S368" s="95" t="s">
        <v>158</v>
      </c>
      <c r="T368" s="106">
        <f>(T362*T359)/T358-1</f>
        <v>-1</v>
      </c>
      <c r="U368" s="106"/>
      <c r="V368" s="106"/>
      <c r="W368" s="106"/>
      <c r="X368" s="106"/>
      <c r="Y368" s="106"/>
    </row>
    <row r="369" spans="1:18">
      <c r="A369" s="115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>
        <v>0.15106187737565144</v>
      </c>
      <c r="Q369" s="117"/>
      <c r="R369" s="118" t="s">
        <v>159</v>
      </c>
    </row>
    <row r="370" spans="1:18">
      <c r="A370" s="108"/>
      <c r="B370" s="109"/>
      <c r="C370" s="109"/>
      <c r="D370" s="109"/>
      <c r="E370" s="109"/>
      <c r="F370" s="109"/>
      <c r="G370" s="109"/>
      <c r="H370" s="109"/>
      <c r="I370" s="109">
        <v>6.6669999999999993E-2</v>
      </c>
      <c r="J370" s="109">
        <v>0.13333999999999999</v>
      </c>
      <c r="K370" s="109">
        <v>0.21334399999999998</v>
      </c>
      <c r="L370" s="109">
        <v>0.31334899999999999</v>
      </c>
      <c r="M370" s="109">
        <v>0.34334900000000002</v>
      </c>
      <c r="N370" s="109">
        <v>0.34334900000000002</v>
      </c>
      <c r="O370" s="109">
        <v>0.34334900000000002</v>
      </c>
      <c r="P370" s="109">
        <v>0.34334900000000002</v>
      </c>
      <c r="Q370" s="83"/>
      <c r="R370" s="68" t="s">
        <v>153</v>
      </c>
    </row>
    <row r="371" spans="1:18">
      <c r="A371" s="110"/>
      <c r="B371" s="111"/>
      <c r="C371" s="111"/>
      <c r="D371" s="111"/>
      <c r="E371" s="111"/>
      <c r="F371" s="111"/>
      <c r="G371" s="111"/>
      <c r="H371" s="111">
        <v>4.3991638446526107</v>
      </c>
      <c r="I371" s="111">
        <v>7.3251425286079952</v>
      </c>
      <c r="J371" s="111">
        <v>10.198415326899157</v>
      </c>
      <c r="K371" s="111">
        <v>11.703181638629115</v>
      </c>
      <c r="L371" s="111">
        <v>9.5666564287354738</v>
      </c>
      <c r="M371" s="111">
        <v>7.146833946873052</v>
      </c>
      <c r="N371" s="111">
        <v>8.2298869483579242</v>
      </c>
      <c r="O371" s="111">
        <v>9.278430224168428</v>
      </c>
      <c r="P371" s="111">
        <v>12.243349</v>
      </c>
      <c r="Q371" s="83"/>
      <c r="R371" s="68" t="s">
        <v>155</v>
      </c>
    </row>
    <row r="372" spans="1:18">
      <c r="A372" s="112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>
        <v>1.7831082070021926</v>
      </c>
      <c r="Q372" s="83"/>
      <c r="R372" s="114" t="s">
        <v>157</v>
      </c>
    </row>
    <row r="373" spans="1:18">
      <c r="A373" s="115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>
        <v>0.13649168209000651</v>
      </c>
      <c r="Q373" s="117"/>
      <c r="R373" s="118" t="s">
        <v>159</v>
      </c>
    </row>
    <row r="374" spans="1:18">
      <c r="A374" s="108"/>
      <c r="B374" s="109"/>
      <c r="C374" s="109"/>
      <c r="D374" s="109"/>
      <c r="E374" s="109"/>
      <c r="F374" s="109"/>
      <c r="G374" s="109"/>
      <c r="H374" s="109"/>
      <c r="I374" s="109"/>
      <c r="J374" s="109">
        <v>6.6669999999999993E-2</v>
      </c>
      <c r="K374" s="109">
        <v>0.14667399999999997</v>
      </c>
      <c r="L374" s="109">
        <v>0.24667899999999998</v>
      </c>
      <c r="M374" s="109">
        <v>0.27667900000000001</v>
      </c>
      <c r="N374" s="109">
        <v>0.27667900000000001</v>
      </c>
      <c r="O374" s="109">
        <v>0.27667900000000001</v>
      </c>
      <c r="P374" s="109">
        <v>0.27667900000000001</v>
      </c>
      <c r="Q374" s="83"/>
      <c r="R374" s="68" t="s">
        <v>153</v>
      </c>
    </row>
    <row r="375" spans="1:18">
      <c r="A375" s="110"/>
      <c r="B375" s="111"/>
      <c r="C375" s="111"/>
      <c r="D375" s="111"/>
      <c r="E375" s="111"/>
      <c r="F375" s="111"/>
      <c r="G375" s="111"/>
      <c r="H375" s="111"/>
      <c r="I375" s="111">
        <v>7.258472528607995</v>
      </c>
      <c r="J375" s="111">
        <v>10.131745326899157</v>
      </c>
      <c r="K375" s="111">
        <v>11.636511638629116</v>
      </c>
      <c r="L375" s="111">
        <v>9.4999864287354736</v>
      </c>
      <c r="M375" s="111">
        <v>7.0801639468730517</v>
      </c>
      <c r="N375" s="111">
        <v>8.163216948357924</v>
      </c>
      <c r="O375" s="111">
        <v>9.2117602241684278</v>
      </c>
      <c r="P375" s="111">
        <v>12.176679</v>
      </c>
      <c r="Q375" s="83"/>
      <c r="R375" s="68" t="s">
        <v>155</v>
      </c>
    </row>
    <row r="376" spans="1:18">
      <c r="A376" s="112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>
        <v>0.67758146800277297</v>
      </c>
      <c r="Q376" s="83"/>
      <c r="R376" s="114" t="s">
        <v>157</v>
      </c>
    </row>
    <row r="377" spans="1:18">
      <c r="A377" s="115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>
        <v>7.6707306039707476E-2</v>
      </c>
      <c r="Q377" s="117"/>
      <c r="R377" s="118" t="s">
        <v>159</v>
      </c>
    </row>
    <row r="378" spans="1:18">
      <c r="A378" s="108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>
        <v>8.0003999999999992E-2</v>
      </c>
      <c r="L378" s="109">
        <v>0.18000899999999997</v>
      </c>
      <c r="M378" s="109">
        <v>0.21000899999999997</v>
      </c>
      <c r="N378" s="109">
        <v>0.21000899999999997</v>
      </c>
      <c r="O378" s="109">
        <v>0.21000899999999997</v>
      </c>
      <c r="P378" s="109">
        <v>0.21000899999999997</v>
      </c>
      <c r="Q378" s="83"/>
      <c r="R378" s="68" t="s">
        <v>153</v>
      </c>
    </row>
    <row r="379" spans="1:18">
      <c r="A379" s="110"/>
      <c r="B379" s="111"/>
      <c r="C379" s="111"/>
      <c r="D379" s="111"/>
      <c r="E379" s="111"/>
      <c r="F379" s="111"/>
      <c r="G379" s="111"/>
      <c r="H379" s="111"/>
      <c r="I379" s="111"/>
      <c r="J379" s="111">
        <v>10.065075326899157</v>
      </c>
      <c r="K379" s="111">
        <v>11.569841638629116</v>
      </c>
      <c r="L379" s="111">
        <v>9.4333164287354734</v>
      </c>
      <c r="M379" s="111">
        <v>7.0134939468730524</v>
      </c>
      <c r="N379" s="111">
        <v>8.0965469483579238</v>
      </c>
      <c r="O379" s="111">
        <v>9.1450902241684275</v>
      </c>
      <c r="P379" s="111">
        <v>12.110009</v>
      </c>
      <c r="Q379" s="83"/>
      <c r="R379" s="68" t="s">
        <v>155</v>
      </c>
    </row>
    <row r="380" spans="1:18">
      <c r="A380" s="112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>
        <v>0.203171223928718</v>
      </c>
      <c r="Q380" s="83"/>
      <c r="R380" s="114" t="s">
        <v>157</v>
      </c>
    </row>
    <row r="381" spans="1:18">
      <c r="A381" s="115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>
        <v>3.130685878752839E-2</v>
      </c>
      <c r="Q381" s="117"/>
      <c r="R381" s="118" t="s">
        <v>159</v>
      </c>
    </row>
    <row r="382" spans="1:18">
      <c r="A382" s="108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>
        <v>0.100005</v>
      </c>
      <c r="M382" s="109">
        <v>0.13000499999999998</v>
      </c>
      <c r="N382" s="109">
        <v>0.13000499999999998</v>
      </c>
      <c r="O382" s="109">
        <v>0.13000499999999998</v>
      </c>
      <c r="P382" s="109">
        <v>0.13000499999999998</v>
      </c>
      <c r="Q382" s="83"/>
      <c r="R382" s="68" t="s">
        <v>153</v>
      </c>
    </row>
    <row r="383" spans="1:18">
      <c r="A383" s="110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>
        <v>11.489837638629115</v>
      </c>
      <c r="L383" s="111">
        <v>9.3533124287354727</v>
      </c>
      <c r="M383" s="111">
        <v>6.9334899468730518</v>
      </c>
      <c r="N383" s="111">
        <v>8.0165429483579249</v>
      </c>
      <c r="O383" s="111">
        <v>9.0650862241684287</v>
      </c>
      <c r="P383" s="111">
        <v>12.030005000000001</v>
      </c>
      <c r="Q383" s="83"/>
      <c r="R383" s="68" t="s">
        <v>155</v>
      </c>
    </row>
    <row r="384" spans="1:18">
      <c r="A384" s="112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>
        <v>4.7012619182261517E-2</v>
      </c>
      <c r="Q384" s="83"/>
      <c r="R384" s="114" t="s">
        <v>157</v>
      </c>
    </row>
    <row r="385" spans="1:18">
      <c r="A385" s="115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>
        <v>9.2305379653340094E-3</v>
      </c>
      <c r="Q385" s="117"/>
      <c r="R385" s="118" t="s">
        <v>159</v>
      </c>
    </row>
    <row r="386" spans="1:18">
      <c r="A386" s="108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>
        <v>0.03</v>
      </c>
      <c r="N386" s="109">
        <v>0.03</v>
      </c>
      <c r="O386" s="109">
        <v>0.03</v>
      </c>
      <c r="P386" s="109">
        <v>0.03</v>
      </c>
      <c r="Q386" s="83"/>
      <c r="R386" s="68" t="s">
        <v>153</v>
      </c>
    </row>
    <row r="387" spans="1:18">
      <c r="A387" s="110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>
        <v>9.2533074287354733</v>
      </c>
      <c r="M387" s="111">
        <v>6.8334849468730523</v>
      </c>
      <c r="N387" s="111">
        <v>7.9165379483579246</v>
      </c>
      <c r="O387" s="111">
        <v>8.9650812241684275</v>
      </c>
      <c r="P387" s="111">
        <v>11.93</v>
      </c>
      <c r="Q387" s="83"/>
      <c r="R387" s="68" t="s">
        <v>155</v>
      </c>
    </row>
    <row r="388" spans="1:18">
      <c r="A388" s="112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>
        <v>0.28926873897567185</v>
      </c>
      <c r="Q388" s="83"/>
      <c r="R388" s="114" t="s">
        <v>157</v>
      </c>
    </row>
    <row r="389" spans="1:18">
      <c r="A389" s="115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>
        <v>6.5579515479594105E-2</v>
      </c>
      <c r="Q389" s="117"/>
      <c r="R389" s="118" t="s">
        <v>159</v>
      </c>
    </row>
    <row r="390" spans="1:18">
      <c r="A390" s="108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>
        <v>0</v>
      </c>
      <c r="O390" s="109">
        <v>0</v>
      </c>
      <c r="P390" s="109">
        <v>0</v>
      </c>
      <c r="Q390" s="83"/>
      <c r="R390" s="68" t="s">
        <v>153</v>
      </c>
    </row>
    <row r="391" spans="1:18">
      <c r="A391" s="110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>
        <v>6.8034849468730521</v>
      </c>
      <c r="N391" s="111">
        <v>7.8865379483579243</v>
      </c>
      <c r="O391" s="111">
        <v>8.9350812241684281</v>
      </c>
      <c r="P391" s="111">
        <v>11.9</v>
      </c>
      <c r="Q391" s="83"/>
      <c r="R391" s="68" t="s">
        <v>155</v>
      </c>
    </row>
    <row r="392" spans="1:18">
      <c r="A392" s="112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>
        <v>0.7491035980713614</v>
      </c>
      <c r="Q392" s="83"/>
      <c r="R392" s="114" t="s">
        <v>157</v>
      </c>
    </row>
    <row r="393" spans="1:18">
      <c r="A393" s="115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>
        <v>0.20486533921498212</v>
      </c>
      <c r="Q393" s="117"/>
      <c r="R393" s="118" t="s">
        <v>159</v>
      </c>
    </row>
    <row r="394" spans="1:18">
      <c r="A394" s="108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>
        <v>0</v>
      </c>
      <c r="P394" s="109">
        <v>0</v>
      </c>
      <c r="Q394" s="83"/>
      <c r="R394" s="68" t="s">
        <v>153</v>
      </c>
    </row>
    <row r="395" spans="1:18">
      <c r="A395" s="110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>
        <v>7.8865379483579243</v>
      </c>
      <c r="O395" s="111">
        <v>8.9350812241684281</v>
      </c>
      <c r="P395" s="111">
        <v>11.9</v>
      </c>
      <c r="Q395" s="83"/>
      <c r="R395" s="68" t="s">
        <v>155</v>
      </c>
    </row>
    <row r="396" spans="1:18">
      <c r="A396" s="112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>
        <v>0.50890036641207415</v>
      </c>
      <c r="Q396" s="83"/>
      <c r="R396" s="114" t="s">
        <v>157</v>
      </c>
    </row>
    <row r="397" spans="1:18">
      <c r="A397" s="115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>
        <v>0.22837305669412747</v>
      </c>
      <c r="Q397" s="117"/>
      <c r="R397" s="118" t="s">
        <v>159</v>
      </c>
    </row>
    <row r="398" spans="1:18">
      <c r="A398" s="108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>
        <v>0</v>
      </c>
      <c r="Q398" s="83"/>
      <c r="R398" s="68" t="s">
        <v>153</v>
      </c>
    </row>
    <row r="399" spans="1:18">
      <c r="A399" s="110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>
        <v>8.9350812241684281</v>
      </c>
      <c r="P399" s="111">
        <v>11.9</v>
      </c>
      <c r="Q399" s="83"/>
      <c r="R399" s="68" t="s">
        <v>155</v>
      </c>
    </row>
    <row r="400" spans="1:18">
      <c r="A400" s="112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>
        <v>0.33182896735306522</v>
      </c>
      <c r="Q400" s="83"/>
      <c r="R400" s="114" t="s">
        <v>157</v>
      </c>
    </row>
    <row r="401" spans="1:28">
      <c r="A401" s="115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>
        <v>0.33182896735306511</v>
      </c>
      <c r="Q401" s="117"/>
      <c r="R401" s="118" t="s">
        <v>159</v>
      </c>
    </row>
    <row r="403" spans="1:28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</row>
    <row r="404" spans="1:28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</row>
    <row r="405" spans="1:28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</row>
    <row r="406" spans="1:28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</row>
    <row r="407" spans="1:28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</row>
    <row r="408" spans="1:28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</row>
    <row r="409" spans="1:28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</row>
    <row r="410" spans="1:28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</row>
    <row r="411" spans="1:28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</row>
    <row r="412" spans="1:28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</row>
    <row r="413" spans="1:28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</row>
    <row r="414" spans="1:28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</row>
    <row r="415" spans="1:28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</row>
    <row r="416" spans="1:28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</row>
    <row r="417" spans="1:28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</row>
    <row r="418" spans="1:28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</row>
    <row r="419" spans="1:28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</row>
    <row r="420" spans="1:28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</row>
    <row r="421" spans="1:28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</row>
    <row r="422" spans="1:28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</row>
    <row r="423" spans="1:28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</row>
    <row r="424" spans="1:28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</row>
    <row r="425" spans="1:28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</row>
    <row r="426" spans="1:28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</row>
    <row r="427" spans="1:28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</row>
    <row r="428" spans="1:28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</row>
    <row r="429" spans="1:28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</row>
    <row r="430" spans="1:28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</row>
    <row r="431" spans="1:28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</row>
    <row r="432" spans="1:28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</row>
    <row r="433" spans="1:28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</row>
    <row r="434" spans="1:28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</row>
    <row r="435" spans="1:28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</row>
    <row r="436" spans="1:28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</row>
    <row r="437" spans="1:28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</row>
    <row r="438" spans="1:28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</row>
    <row r="439" spans="1:28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</row>
    <row r="440" spans="1:28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</row>
    <row r="441" spans="1:28"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</row>
    <row r="442" spans="1:28"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</row>
    <row r="443" spans="1:28"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</row>
    <row r="444" spans="1:28"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</row>
    <row r="445" spans="1:28"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</row>
    <row r="446" spans="1:28"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</row>
    <row r="447" spans="1:28"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</row>
    <row r="448" spans="1:28"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</row>
    <row r="449" spans="19:28"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</row>
    <row r="450" spans="19:28"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</row>
    <row r="451" spans="19:28"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</row>
    <row r="452" spans="19:28"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</row>
    <row r="453" spans="19:28"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</row>
    <row r="454" spans="19:28"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</row>
    <row r="455" spans="19:28"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</row>
    <row r="456" spans="19:28"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</row>
    <row r="457" spans="19:28"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</row>
    <row r="458" spans="19:28"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</row>
    <row r="459" spans="19:28"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</row>
    <row r="460" spans="19:28"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</row>
    <row r="461" spans="19:28"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</row>
    <row r="462" spans="19:28"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</row>
    <row r="463" spans="19:28"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</row>
    <row r="464" spans="19:28"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</row>
    <row r="465" spans="19:22">
      <c r="S465" s="120"/>
      <c r="T465" s="120"/>
      <c r="U465" s="120"/>
      <c r="V465" s="120"/>
    </row>
  </sheetData>
  <mergeCells count="62">
    <mergeCell ref="A27:N27"/>
    <mergeCell ref="A2:N2"/>
    <mergeCell ref="A3:N3"/>
    <mergeCell ref="A9:N9"/>
    <mergeCell ref="A15:N15"/>
    <mergeCell ref="A21:N21"/>
    <mergeCell ref="A93:N93"/>
    <mergeCell ref="A33:N33"/>
    <mergeCell ref="A39:N39"/>
    <mergeCell ref="A45:N45"/>
    <mergeCell ref="A51:N51"/>
    <mergeCell ref="A57:N57"/>
    <mergeCell ref="A62:N62"/>
    <mergeCell ref="A63:N63"/>
    <mergeCell ref="A69:N69"/>
    <mergeCell ref="A75:N75"/>
    <mergeCell ref="A81:N81"/>
    <mergeCell ref="A87:N87"/>
    <mergeCell ref="A155:N155"/>
    <mergeCell ref="A99:N99"/>
    <mergeCell ref="A105:N105"/>
    <mergeCell ref="A106:N106"/>
    <mergeCell ref="A112:N112"/>
    <mergeCell ref="A118:N118"/>
    <mergeCell ref="A119:N119"/>
    <mergeCell ref="A126:N126"/>
    <mergeCell ref="A132:N132"/>
    <mergeCell ref="A138:N138"/>
    <mergeCell ref="A139:N139"/>
    <mergeCell ref="A147:N147"/>
    <mergeCell ref="A234:N234"/>
    <mergeCell ref="A156:N156"/>
    <mergeCell ref="A164:N164"/>
    <mergeCell ref="A172:N172"/>
    <mergeCell ref="A180:N180"/>
    <mergeCell ref="A187:N187"/>
    <mergeCell ref="A193:N193"/>
    <mergeCell ref="A199:N199"/>
    <mergeCell ref="A207:N207"/>
    <mergeCell ref="A215:N215"/>
    <mergeCell ref="A222:N222"/>
    <mergeCell ref="A228:N228"/>
    <mergeCell ref="A295:N295"/>
    <mergeCell ref="A240:N240"/>
    <mergeCell ref="A248:N248"/>
    <mergeCell ref="A256:N256"/>
    <mergeCell ref="A257:N257"/>
    <mergeCell ref="A263:N263"/>
    <mergeCell ref="A269:N269"/>
    <mergeCell ref="A274:N274"/>
    <mergeCell ref="A275:N275"/>
    <mergeCell ref="A280:N280"/>
    <mergeCell ref="A285:N285"/>
    <mergeCell ref="A290:N290"/>
    <mergeCell ref="S339:Y339"/>
    <mergeCell ref="A356:N356"/>
    <mergeCell ref="A365:N365"/>
    <mergeCell ref="A296:N296"/>
    <mergeCell ref="A329:N329"/>
    <mergeCell ref="A332:N332"/>
    <mergeCell ref="A335:N335"/>
    <mergeCell ref="A340:N340"/>
  </mergeCells>
  <conditionalFormatting sqref="A200:A203 A297:A300 A302:A320 A327:A328">
    <cfRule type="expression" dxfId="206" priority="223">
      <formula>A200/#REF!&gt;1</formula>
    </cfRule>
    <cfRule type="expression" dxfId="205" priority="222">
      <formula>A200/#REF!&lt;1</formula>
    </cfRule>
  </conditionalFormatting>
  <conditionalFormatting sqref="A262 A333:A334">
    <cfRule type="expression" dxfId="204" priority="224">
      <formula>A262/#REF!&lt;1</formula>
    </cfRule>
    <cfRule type="expression" dxfId="203" priority="225">
      <formula>A262/#REF!&gt;1</formula>
    </cfRule>
  </conditionalFormatting>
  <conditionalFormatting sqref="A246:XFD338 A120:P245 A1:XFD119 S369:XFD1048576">
    <cfRule type="cellIs" dxfId="202" priority="168" operator="lessThan">
      <formula>0</formula>
    </cfRule>
  </conditionalFormatting>
  <conditionalFormatting sqref="B120:N124">
    <cfRule type="expression" dxfId="201" priority="182">
      <formula>B120/A120&gt;1</formula>
    </cfRule>
  </conditionalFormatting>
  <conditionalFormatting sqref="B131:N131">
    <cfRule type="expression" dxfId="200" priority="180">
      <formula>B131/A131&gt;1</formula>
    </cfRule>
  </conditionalFormatting>
  <conditionalFormatting sqref="B133:N137">
    <cfRule type="expression" dxfId="199" priority="178">
      <formula>B133/A133&gt;1</formula>
    </cfRule>
  </conditionalFormatting>
  <conditionalFormatting sqref="B145:N145 B262:N262 B333:N334">
    <cfRule type="expression" dxfId="198" priority="215">
      <formula>B145/A145&gt;1</formula>
    </cfRule>
    <cfRule type="expression" dxfId="197" priority="214">
      <formula>B145/A145&lt;1</formula>
    </cfRule>
  </conditionalFormatting>
  <conditionalFormatting sqref="B148:N153">
    <cfRule type="expression" dxfId="196" priority="211">
      <formula>B148/A148&gt;1</formula>
    </cfRule>
  </conditionalFormatting>
  <conditionalFormatting sqref="B162:N162">
    <cfRule type="expression" dxfId="195" priority="209">
      <formula>B162/A162&gt;1</formula>
    </cfRule>
    <cfRule type="expression" dxfId="194" priority="208">
      <formula>B162/A162&lt;1</formula>
    </cfRule>
  </conditionalFormatting>
  <conditionalFormatting sqref="B170:N170">
    <cfRule type="expression" dxfId="193" priority="207">
      <formula>B170/A170&gt;1</formula>
    </cfRule>
    <cfRule type="expression" dxfId="192" priority="206">
      <formula>B170/A170&lt;1</formula>
    </cfRule>
  </conditionalFormatting>
  <conditionalFormatting sqref="B178:N178">
    <cfRule type="expression" dxfId="191" priority="205">
      <formula>B178/A178&gt;1</formula>
    </cfRule>
    <cfRule type="expression" dxfId="190" priority="204">
      <formula>B178/A178&lt;1</formula>
    </cfRule>
  </conditionalFormatting>
  <conditionalFormatting sqref="B200:N205">
    <cfRule type="expression" dxfId="189" priority="176">
      <formula>B200/A200&gt;1</formula>
    </cfRule>
  </conditionalFormatting>
  <conditionalFormatting sqref="B208:N213">
    <cfRule type="expression" dxfId="188" priority="199">
      <formula>B208/A208&gt;1</formula>
    </cfRule>
  </conditionalFormatting>
  <conditionalFormatting sqref="B221:N221">
    <cfRule type="expression" dxfId="187" priority="192">
      <formula>B221/A221&lt;1</formula>
    </cfRule>
    <cfRule type="expression" dxfId="186" priority="193">
      <formula>B221/A221&gt;1</formula>
    </cfRule>
  </conditionalFormatting>
  <conditionalFormatting sqref="B241:N246">
    <cfRule type="expression" dxfId="185" priority="174">
      <formula>B241/A241&gt;1</formula>
    </cfRule>
  </conditionalFormatting>
  <conditionalFormatting sqref="B249:N254">
    <cfRule type="expression" dxfId="184" priority="170">
      <formula>B249/A249&gt;1</formula>
    </cfRule>
  </conditionalFormatting>
  <conditionalFormatting sqref="B268:N268">
    <cfRule type="expression" dxfId="183" priority="191">
      <formula>B268/A268&gt;1</formula>
    </cfRule>
  </conditionalFormatting>
  <conditionalFormatting sqref="B297:N324 B326:N328">
    <cfRule type="expression" dxfId="182" priority="187">
      <formula>B297/A297&gt;1</formula>
    </cfRule>
  </conditionalFormatting>
  <conditionalFormatting sqref="B325:N325">
    <cfRule type="expression" dxfId="181" priority="167">
      <formula>B325/A325&gt;1</formula>
    </cfRule>
  </conditionalFormatting>
  <conditionalFormatting sqref="B330:N331">
    <cfRule type="expression" dxfId="180" priority="185">
      <formula>B330/A330&gt;1</formula>
    </cfRule>
  </conditionalFormatting>
  <conditionalFormatting sqref="B120:P124">
    <cfRule type="expression" dxfId="179" priority="121">
      <formula>B120/A120&lt;1</formula>
    </cfRule>
  </conditionalFormatting>
  <conditionalFormatting sqref="B131:P131">
    <cfRule type="expression" dxfId="178" priority="119">
      <formula>B131/A131&lt;1</formula>
    </cfRule>
  </conditionalFormatting>
  <conditionalFormatting sqref="B133:P137">
    <cfRule type="expression" dxfId="177" priority="117">
      <formula>B133/A133&lt;1</formula>
    </cfRule>
  </conditionalFormatting>
  <conditionalFormatting sqref="B148:P153">
    <cfRule type="expression" dxfId="176" priority="150">
      <formula>B148/A148&lt;1</formula>
    </cfRule>
  </conditionalFormatting>
  <conditionalFormatting sqref="B200:P205">
    <cfRule type="expression" dxfId="175" priority="115">
      <formula>B200/A200&lt;1</formula>
    </cfRule>
  </conditionalFormatting>
  <conditionalFormatting sqref="B208:P213">
    <cfRule type="expression" dxfId="174" priority="138">
      <formula>B208/A208&lt;1</formula>
    </cfRule>
  </conditionalFormatting>
  <conditionalFormatting sqref="B241:P246">
    <cfRule type="expression" dxfId="173" priority="113">
      <formula>B241/A241&lt;1</formula>
    </cfRule>
  </conditionalFormatting>
  <conditionalFormatting sqref="B249:P254">
    <cfRule type="expression" dxfId="172" priority="109">
      <formula>B249/A249&lt;1</formula>
    </cfRule>
  </conditionalFormatting>
  <conditionalFormatting sqref="B268:P268">
    <cfRule type="expression" dxfId="171" priority="130">
      <formula>B268/A268&lt;1</formula>
    </cfRule>
  </conditionalFormatting>
  <conditionalFormatting sqref="B297:P328">
    <cfRule type="expression" dxfId="170" priority="107">
      <formula>B297/A297&lt;1</formula>
    </cfRule>
  </conditionalFormatting>
  <conditionalFormatting sqref="B330:P331">
    <cfRule type="expression" dxfId="169" priority="124">
      <formula>B330/A330&lt;1</formula>
    </cfRule>
  </conditionalFormatting>
  <conditionalFormatting sqref="O120:P124">
    <cfRule type="expression" dxfId="168" priority="122">
      <formula>O120/N120&gt;1</formula>
    </cfRule>
  </conditionalFormatting>
  <conditionalFormatting sqref="O131:P131">
    <cfRule type="expression" dxfId="167" priority="120">
      <formula>O131/N131&gt;1</formula>
    </cfRule>
  </conditionalFormatting>
  <conditionalFormatting sqref="O133:P137">
    <cfRule type="expression" dxfId="166" priority="118">
      <formula>O133/N133&gt;1</formula>
    </cfRule>
  </conditionalFormatting>
  <conditionalFormatting sqref="O145:P145 O262:P262 O333:P334">
    <cfRule type="expression" dxfId="165" priority="154">
      <formula>O145/N145&lt;1</formula>
    </cfRule>
    <cfRule type="expression" dxfId="164" priority="155">
      <formula>O145/N145&gt;1</formula>
    </cfRule>
  </conditionalFormatting>
  <conditionalFormatting sqref="O148:P153">
    <cfRule type="expression" dxfId="163" priority="151">
      <formula>O148/N148&gt;1</formula>
    </cfRule>
  </conditionalFormatting>
  <conditionalFormatting sqref="O162:P162">
    <cfRule type="expression" dxfId="162" priority="149">
      <formula>O162/N162&gt;1</formula>
    </cfRule>
    <cfRule type="expression" dxfId="161" priority="148">
      <formula>O162/N162&lt;1</formula>
    </cfRule>
  </conditionalFormatting>
  <conditionalFormatting sqref="O170:P170">
    <cfRule type="expression" dxfId="160" priority="147">
      <formula>O170/N170&gt;1</formula>
    </cfRule>
    <cfRule type="expression" dxfId="159" priority="146">
      <formula>O170/N170&lt;1</formula>
    </cfRule>
  </conditionalFormatting>
  <conditionalFormatting sqref="O178:P178">
    <cfRule type="expression" dxfId="158" priority="144">
      <formula>O178/N178&lt;1</formula>
    </cfRule>
    <cfRule type="expression" dxfId="157" priority="145">
      <formula>O178/N178&gt;1</formula>
    </cfRule>
  </conditionalFormatting>
  <conditionalFormatting sqref="O200:P205">
    <cfRule type="expression" dxfId="156" priority="116">
      <formula>O200/N200&gt;1</formula>
    </cfRule>
  </conditionalFormatting>
  <conditionalFormatting sqref="O208:P213">
    <cfRule type="expression" dxfId="155" priority="139">
      <formula>O208/N208&gt;1</formula>
    </cfRule>
  </conditionalFormatting>
  <conditionalFormatting sqref="O221:P221">
    <cfRule type="expression" dxfId="154" priority="132">
      <formula>O221/N221&lt;1</formula>
    </cfRule>
    <cfRule type="expression" dxfId="153" priority="133">
      <formula>O221/N221&gt;1</formula>
    </cfRule>
  </conditionalFormatting>
  <conditionalFormatting sqref="O241:P246">
    <cfRule type="expression" dxfId="152" priority="114">
      <formula>O241/N241&gt;1</formula>
    </cfRule>
  </conditionalFormatting>
  <conditionalFormatting sqref="O249:P254">
    <cfRule type="expression" dxfId="151" priority="110">
      <formula>O249/N249&gt;1</formula>
    </cfRule>
  </conditionalFormatting>
  <conditionalFormatting sqref="O268:P268">
    <cfRule type="expression" dxfId="150" priority="131">
      <formula>O268/N268&gt;1</formula>
    </cfRule>
  </conditionalFormatting>
  <conditionalFormatting sqref="O297:P328">
    <cfRule type="expression" dxfId="149" priority="108">
      <formula>O297/N297&gt;1</formula>
    </cfRule>
  </conditionalFormatting>
  <conditionalFormatting sqref="O330:P331">
    <cfRule type="expression" dxfId="148" priority="125">
      <formula>O330/N330&gt;1</formula>
    </cfRule>
  </conditionalFormatting>
  <conditionalFormatting sqref="Q327:Q328">
    <cfRule type="cellIs" dxfId="147" priority="164" operator="lessThan">
      <formula>0</formula>
    </cfRule>
  </conditionalFormatting>
  <conditionalFormatting sqref="Q355:Q356">
    <cfRule type="cellIs" dxfId="146" priority="160" operator="lessThan">
      <formula>0</formula>
    </cfRule>
  </conditionalFormatting>
  <conditionalFormatting sqref="Q359:R364">
    <cfRule type="cellIs" dxfId="145" priority="165" operator="lessThan">
      <formula>0</formula>
    </cfRule>
  </conditionalFormatting>
  <conditionalFormatting sqref="Q386:R401">
    <cfRule type="cellIs" dxfId="144" priority="161" operator="lessThan">
      <formula>0</formula>
    </cfRule>
  </conditionalFormatting>
  <conditionalFormatting sqref="Q120:XFD245">
    <cfRule type="cellIs" dxfId="143" priority="9" operator="lessThan">
      <formula>0</formula>
    </cfRule>
  </conditionalFormatting>
  <conditionalFormatting sqref="R327:R328">
    <cfRule type="cellIs" dxfId="142" priority="163" operator="lessThan">
      <formula>0</formula>
    </cfRule>
  </conditionalFormatting>
  <conditionalFormatting sqref="S339 S340:Y357">
    <cfRule type="cellIs" dxfId="141" priority="2" operator="lessThan">
      <formula>0</formula>
    </cfRule>
  </conditionalFormatting>
  <conditionalFormatting sqref="S367:Y368">
    <cfRule type="cellIs" dxfId="140" priority="5" operator="lessThan">
      <formula>0</formula>
    </cfRule>
  </conditionalFormatting>
  <conditionalFormatting sqref="T368:Y368">
    <cfRule type="cellIs" dxfId="139" priority="1" operator="lessThan">
      <formula>0</formula>
    </cfRule>
  </conditionalFormatting>
  <conditionalFormatting sqref="Z339:XFD368 A339:R1048576">
    <cfRule type="cellIs" dxfId="138" priority="4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5D31-B641-4068-B1AC-6217D680E86A}">
  <sheetPr>
    <tabColor rgb="FF00B0F0"/>
  </sheetPr>
  <dimension ref="A1:AB505"/>
  <sheetViews>
    <sheetView zoomScaleNormal="100" workbookViewId="0">
      <pane ySplit="1" topLeftCell="A329" activePane="bottomLeft" state="frozen"/>
      <selection activeCell="E445" sqref="E445"/>
      <selection pane="bottomLeft" activeCell="S339" sqref="S339:Y368"/>
    </sheetView>
  </sheetViews>
  <sheetFormatPr defaultColWidth="12.33203125" defaultRowHeight="14.65"/>
  <cols>
    <col min="1" max="4" width="5.6640625" style="7" bestFit="1" customWidth="1"/>
    <col min="5" max="8" width="9" style="7" bestFit="1" customWidth="1"/>
    <col min="9" max="9" width="9.06640625" style="7" bestFit="1" customWidth="1"/>
    <col min="10" max="15" width="10.59765625" style="7" bestFit="1" customWidth="1"/>
    <col min="16" max="16" width="11.33203125" style="7" bestFit="1" customWidth="1"/>
    <col min="17" max="17" width="9.6640625" style="7" bestFit="1" customWidth="1"/>
    <col min="18" max="18" width="28.3984375" style="7" bestFit="1" customWidth="1"/>
    <col min="19" max="19" width="17.6640625" style="7" bestFit="1" customWidth="1"/>
    <col min="20" max="23" width="10.59765625" style="7" bestFit="1" customWidth="1"/>
    <col min="24" max="51" width="15" style="7" bestFit="1" customWidth="1"/>
    <col min="52" max="16384" width="12.33203125" style="7"/>
  </cols>
  <sheetData>
    <row r="1" spans="1:21" ht="23.2" customHeight="1" thickBot="1">
      <c r="A1" s="1">
        <v>2008</v>
      </c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2016</v>
      </c>
      <c r="J1" s="2">
        <v>2017</v>
      </c>
      <c r="K1" s="2">
        <v>2018</v>
      </c>
      <c r="L1" s="2">
        <v>2019</v>
      </c>
      <c r="M1" s="2">
        <v>2020</v>
      </c>
      <c r="N1" s="2">
        <v>2021</v>
      </c>
      <c r="O1" s="2">
        <v>2022</v>
      </c>
      <c r="P1" s="2">
        <v>2023</v>
      </c>
      <c r="Q1" s="123">
        <v>6</v>
      </c>
      <c r="R1" s="123">
        <v>2023</v>
      </c>
      <c r="S1" s="4" t="s">
        <v>160</v>
      </c>
      <c r="T1" s="5"/>
      <c r="U1" s="6"/>
    </row>
    <row r="2" spans="1:21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8"/>
      <c r="P2" s="8"/>
      <c r="Q2" s="9"/>
      <c r="R2" s="10"/>
    </row>
    <row r="3" spans="1:21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11"/>
      <c r="P3" s="11"/>
      <c r="Q3" s="9"/>
      <c r="R3" s="10"/>
      <c r="S3" s="12"/>
    </row>
    <row r="4" spans="1:21">
      <c r="A4" s="13">
        <v>0</v>
      </c>
      <c r="B4" s="13">
        <v>0</v>
      </c>
      <c r="C4" s="13">
        <v>0</v>
      </c>
      <c r="D4" s="13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398.44526999999999</v>
      </c>
      <c r="K4" s="29">
        <v>178.82933</v>
      </c>
      <c r="L4" s="29">
        <v>38.828309999999995</v>
      </c>
      <c r="M4" s="29">
        <v>56.567219999999999</v>
      </c>
      <c r="N4" s="29">
        <v>171.44748999999999</v>
      </c>
      <c r="O4" s="29">
        <v>439.29068999999998</v>
      </c>
      <c r="P4" s="29">
        <v>259.67795000000001</v>
      </c>
      <c r="Q4" s="14"/>
      <c r="R4" s="15" t="s">
        <v>3</v>
      </c>
    </row>
    <row r="5" spans="1:21">
      <c r="A5" s="13">
        <v>0</v>
      </c>
      <c r="B5" s="13">
        <v>0</v>
      </c>
      <c r="C5" s="13">
        <v>0</v>
      </c>
      <c r="D5" s="13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288.75790000000001</v>
      </c>
      <c r="K5" s="29">
        <v>18.66234</v>
      </c>
      <c r="L5" s="29">
        <v>17.969090000000001</v>
      </c>
      <c r="M5" s="29">
        <v>100.00552</v>
      </c>
      <c r="N5" s="29">
        <v>123.55967999999999</v>
      </c>
      <c r="O5" s="29">
        <v>293.85628000000003</v>
      </c>
      <c r="P5" s="29">
        <v>285.44312000000002</v>
      </c>
      <c r="Q5" s="14"/>
      <c r="R5" s="15" t="s">
        <v>4</v>
      </c>
    </row>
    <row r="6" spans="1:21">
      <c r="A6" s="13">
        <v>0</v>
      </c>
      <c r="B6" s="13">
        <v>0</v>
      </c>
      <c r="C6" s="13">
        <v>0</v>
      </c>
      <c r="D6" s="13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293.39095000000003</v>
      </c>
      <c r="K6" s="29">
        <v>27.410580000000003</v>
      </c>
      <c r="L6" s="29">
        <v>27.93675</v>
      </c>
      <c r="M6" s="29">
        <v>120.73441</v>
      </c>
      <c r="N6" s="29">
        <v>90.334980000000002</v>
      </c>
      <c r="O6" s="29">
        <v>179.17956000000001</v>
      </c>
      <c r="P6" s="29">
        <v>305.93619000000001</v>
      </c>
      <c r="Q6" s="14"/>
      <c r="R6" s="15" t="s">
        <v>5</v>
      </c>
    </row>
    <row r="7" spans="1:21">
      <c r="A7" s="13">
        <v>0</v>
      </c>
      <c r="B7" s="13">
        <v>0</v>
      </c>
      <c r="C7" s="13">
        <v>0</v>
      </c>
      <c r="D7" s="13">
        <v>0</v>
      </c>
      <c r="E7" s="29">
        <v>68.59014578</v>
      </c>
      <c r="F7" s="29">
        <v>95.974807120000008</v>
      </c>
      <c r="G7" s="29">
        <v>17.403677999999999</v>
      </c>
      <c r="H7" s="29">
        <v>117.54858299999999</v>
      </c>
      <c r="I7" s="29">
        <v>57.671790000000001</v>
      </c>
      <c r="J7" s="29">
        <v>168.53755999999998</v>
      </c>
      <c r="K7" s="29">
        <v>69.079470000000001</v>
      </c>
      <c r="L7" s="29">
        <v>49.211460000000002</v>
      </c>
      <c r="M7" s="29">
        <v>158.88297</v>
      </c>
      <c r="N7" s="29">
        <v>237.7055</v>
      </c>
      <c r="O7" s="29">
        <v>316.78565999999995</v>
      </c>
      <c r="P7" s="29">
        <v>305.93619000000001</v>
      </c>
      <c r="Q7" s="14"/>
      <c r="R7" s="15" t="s">
        <v>6</v>
      </c>
      <c r="S7" s="16"/>
      <c r="T7" s="17"/>
    </row>
    <row r="8" spans="1:21">
      <c r="A8" s="18"/>
      <c r="B8" s="18"/>
      <c r="C8" s="18"/>
      <c r="D8" s="18"/>
      <c r="E8" s="18">
        <v>0.18412512365985739</v>
      </c>
      <c r="F8" s="18">
        <v>0.2250954672322866</v>
      </c>
      <c r="G8" s="18">
        <v>3.832268526571779E-2</v>
      </c>
      <c r="H8" s="18">
        <v>0.22859809962504615</v>
      </c>
      <c r="I8" s="18">
        <v>7.9955715862537274E-2</v>
      </c>
      <c r="J8" s="18">
        <v>9.9765353865475359E-2</v>
      </c>
      <c r="K8" s="18">
        <v>3.8019172696344763E-2</v>
      </c>
      <c r="L8" s="18">
        <v>2.8100655445901346E-2</v>
      </c>
      <c r="M8" s="18">
        <v>8.8064580238779583E-2</v>
      </c>
      <c r="N8" s="18">
        <v>0.10733935283192232</v>
      </c>
      <c r="O8" s="18">
        <v>0.15770764469294654</v>
      </c>
      <c r="P8" s="18">
        <v>0.15900756650311562</v>
      </c>
      <c r="Q8" s="14"/>
      <c r="R8" s="19" t="s">
        <v>7</v>
      </c>
      <c r="T8" s="20"/>
    </row>
    <row r="9" spans="1:21">
      <c r="A9" s="201" t="s">
        <v>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1"/>
      <c r="P9" s="21"/>
      <c r="Q9" s="14"/>
      <c r="R9" s="10"/>
    </row>
    <row r="10" spans="1:21">
      <c r="A10" s="13">
        <v>0</v>
      </c>
      <c r="B10" s="13">
        <v>0</v>
      </c>
      <c r="C10" s="13">
        <v>0</v>
      </c>
      <c r="D10" s="13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450</v>
      </c>
      <c r="K10" s="29">
        <v>100</v>
      </c>
      <c r="L10" s="29">
        <v>30</v>
      </c>
      <c r="M10" s="29">
        <v>0</v>
      </c>
      <c r="N10" s="29">
        <v>0</v>
      </c>
      <c r="O10" s="29">
        <v>0</v>
      </c>
      <c r="P10" s="29">
        <v>0</v>
      </c>
      <c r="Q10" s="14"/>
      <c r="R10" s="15" t="s">
        <v>3</v>
      </c>
    </row>
    <row r="11" spans="1:21">
      <c r="A11" s="13">
        <v>0</v>
      </c>
      <c r="B11" s="13">
        <v>0</v>
      </c>
      <c r="C11" s="13">
        <v>0</v>
      </c>
      <c r="D11" s="13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450</v>
      </c>
      <c r="K11" s="29">
        <v>100</v>
      </c>
      <c r="L11" s="29">
        <v>30</v>
      </c>
      <c r="M11" s="29">
        <v>0</v>
      </c>
      <c r="N11" s="29">
        <v>0</v>
      </c>
      <c r="O11" s="29">
        <v>0</v>
      </c>
      <c r="P11" s="29">
        <v>0</v>
      </c>
      <c r="Q11" s="14"/>
      <c r="R11" s="15" t="s">
        <v>4</v>
      </c>
    </row>
    <row r="12" spans="1:21">
      <c r="A12" s="13">
        <v>0</v>
      </c>
      <c r="B12" s="13">
        <v>0</v>
      </c>
      <c r="C12" s="13">
        <v>0</v>
      </c>
      <c r="D12" s="13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350</v>
      </c>
      <c r="K12" s="29">
        <v>80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14"/>
      <c r="R12" s="15" t="s">
        <v>5</v>
      </c>
    </row>
    <row r="13" spans="1:21">
      <c r="A13" s="13">
        <v>0</v>
      </c>
      <c r="B13" s="13">
        <v>0</v>
      </c>
      <c r="C13" s="13">
        <v>0</v>
      </c>
      <c r="D13" s="13">
        <v>0</v>
      </c>
      <c r="E13" s="29">
        <v>0</v>
      </c>
      <c r="F13" s="29">
        <v>0</v>
      </c>
      <c r="G13" s="29">
        <v>110</v>
      </c>
      <c r="H13" s="29">
        <v>80</v>
      </c>
      <c r="I13" s="29">
        <v>110</v>
      </c>
      <c r="J13" s="29">
        <v>350</v>
      </c>
      <c r="K13" s="29">
        <v>30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14"/>
      <c r="R13" s="15" t="s">
        <v>6</v>
      </c>
    </row>
    <row r="14" spans="1:21">
      <c r="A14" s="18"/>
      <c r="B14" s="18"/>
      <c r="C14" s="18"/>
      <c r="D14" s="18"/>
      <c r="E14" s="18">
        <v>0</v>
      </c>
      <c r="F14" s="18">
        <v>0</v>
      </c>
      <c r="G14" s="18">
        <v>0.24221864936991808</v>
      </c>
      <c r="H14" s="18">
        <v>0.15557693256075825</v>
      </c>
      <c r="I14" s="18">
        <v>0.15250313445931019</v>
      </c>
      <c r="J14" s="18">
        <v>0.20718155557085541</v>
      </c>
      <c r="K14" s="18">
        <v>1.6511058653031686E-2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4"/>
      <c r="R14" s="19" t="s">
        <v>7</v>
      </c>
    </row>
    <row r="15" spans="1:21">
      <c r="A15" s="201" t="s">
        <v>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1"/>
      <c r="P15" s="21"/>
      <c r="Q15" s="14"/>
      <c r="R15" s="10"/>
    </row>
    <row r="16" spans="1:21">
      <c r="A16" s="13" t="s">
        <v>10</v>
      </c>
      <c r="B16" s="13" t="s">
        <v>10</v>
      </c>
      <c r="C16" s="13" t="s">
        <v>10</v>
      </c>
      <c r="D16" s="13" t="s">
        <v>10</v>
      </c>
      <c r="E16" s="29" t="s">
        <v>10</v>
      </c>
      <c r="F16" s="29" t="s">
        <v>10</v>
      </c>
      <c r="G16" s="29" t="s">
        <v>10</v>
      </c>
      <c r="H16" s="29" t="s">
        <v>10</v>
      </c>
      <c r="I16" s="29" t="s">
        <v>10</v>
      </c>
      <c r="J16" s="29">
        <v>20.111729999999998</v>
      </c>
      <c r="K16" s="29">
        <v>22.603090000000002</v>
      </c>
      <c r="L16" s="29">
        <v>43.4377</v>
      </c>
      <c r="M16" s="29">
        <v>56.384239999999998</v>
      </c>
      <c r="N16" s="29">
        <v>49.100300000000004</v>
      </c>
      <c r="O16" s="29">
        <v>432.35676000000001</v>
      </c>
      <c r="P16" s="29">
        <v>171.98452</v>
      </c>
      <c r="Q16" s="14"/>
      <c r="R16" s="15" t="s">
        <v>3</v>
      </c>
    </row>
    <row r="17" spans="1:18">
      <c r="A17" s="13" t="s">
        <v>10</v>
      </c>
      <c r="B17" s="13" t="s">
        <v>10</v>
      </c>
      <c r="C17" s="13" t="s">
        <v>10</v>
      </c>
      <c r="D17" s="13" t="s">
        <v>10</v>
      </c>
      <c r="E17" s="29" t="s">
        <v>10</v>
      </c>
      <c r="F17" s="29" t="s">
        <v>10</v>
      </c>
      <c r="G17" s="29" t="s">
        <v>10</v>
      </c>
      <c r="H17" s="29" t="s">
        <v>10</v>
      </c>
      <c r="I17" s="29" t="s">
        <v>10</v>
      </c>
      <c r="J17" s="29">
        <v>22.524360000000001</v>
      </c>
      <c r="K17" s="29">
        <v>20.20007</v>
      </c>
      <c r="L17" s="29">
        <v>51.08164</v>
      </c>
      <c r="M17" s="29">
        <v>42.063919999999996</v>
      </c>
      <c r="N17" s="29">
        <v>46.297230000000006</v>
      </c>
      <c r="O17" s="29">
        <v>401.94434999999999</v>
      </c>
      <c r="P17" s="29">
        <v>144.78482</v>
      </c>
      <c r="Q17" s="14"/>
      <c r="R17" s="15" t="s">
        <v>4</v>
      </c>
    </row>
    <row r="18" spans="1:18">
      <c r="A18" s="13" t="s">
        <v>10</v>
      </c>
      <c r="B18" s="13" t="s">
        <v>10</v>
      </c>
      <c r="C18" s="13" t="s">
        <v>10</v>
      </c>
      <c r="D18" s="13" t="s">
        <v>10</v>
      </c>
      <c r="E18" s="29" t="s">
        <v>10</v>
      </c>
      <c r="F18" s="29" t="s">
        <v>10</v>
      </c>
      <c r="G18" s="29" t="s">
        <v>10</v>
      </c>
      <c r="H18" s="29" t="s">
        <v>10</v>
      </c>
      <c r="I18" s="29" t="s">
        <v>10</v>
      </c>
      <c r="J18" s="29">
        <v>23.058540000000001</v>
      </c>
      <c r="K18" s="29">
        <v>53.630180000000003</v>
      </c>
      <c r="L18" s="29">
        <v>53.899980000000006</v>
      </c>
      <c r="M18" s="29">
        <v>42.448929999999997</v>
      </c>
      <c r="N18" s="29">
        <v>341.18302</v>
      </c>
      <c r="O18" s="29">
        <v>353.37970000000001</v>
      </c>
      <c r="P18" s="29">
        <v>157.87776000000002</v>
      </c>
      <c r="Q18" s="14"/>
      <c r="R18" s="15" t="s">
        <v>5</v>
      </c>
    </row>
    <row r="19" spans="1:18">
      <c r="A19" s="13" t="s">
        <v>10</v>
      </c>
      <c r="B19" s="13" t="s">
        <v>10</v>
      </c>
      <c r="C19" s="13" t="s">
        <v>10</v>
      </c>
      <c r="D19" s="13" t="s">
        <v>10</v>
      </c>
      <c r="E19" s="29">
        <v>14.289038300000001</v>
      </c>
      <c r="F19" s="29">
        <v>22.210728379999999</v>
      </c>
      <c r="G19" s="29">
        <v>18.224945000000002</v>
      </c>
      <c r="H19" s="29">
        <v>18.343019999999999</v>
      </c>
      <c r="I19" s="29">
        <v>21.376999999999999</v>
      </c>
      <c r="J19" s="29">
        <v>19.310179999999999</v>
      </c>
      <c r="K19" s="29">
        <v>33.760899999999999</v>
      </c>
      <c r="L19" s="29">
        <v>48.944139999999997</v>
      </c>
      <c r="M19" s="29">
        <v>56.941180000000003</v>
      </c>
      <c r="N19" s="29">
        <v>449.65222</v>
      </c>
      <c r="O19" s="29">
        <v>180.52348000000001</v>
      </c>
      <c r="P19" s="29">
        <v>157.87776000000002</v>
      </c>
      <c r="Q19" s="14"/>
      <c r="R19" s="15" t="s">
        <v>6</v>
      </c>
    </row>
    <row r="20" spans="1:18">
      <c r="A20" s="18"/>
      <c r="B20" s="18"/>
      <c r="C20" s="18"/>
      <c r="D20" s="18"/>
      <c r="E20" s="18">
        <v>3.8357856132959202E-2</v>
      </c>
      <c r="F20" s="18">
        <v>5.2092152433444845E-2</v>
      </c>
      <c r="G20" s="18">
        <v>4.0131105115827653E-2</v>
      </c>
      <c r="H20" s="18">
        <v>3.5671884818757993E-2</v>
      </c>
      <c r="I20" s="18">
        <v>2.9636904593969761E-2</v>
      </c>
      <c r="J20" s="18">
        <v>1.1430608945009201E-2</v>
      </c>
      <c r="K20" s="18">
        <v>1.8580940002637915E-2</v>
      </c>
      <c r="L20" s="18">
        <v>2.7948010773018273E-2</v>
      </c>
      <c r="M20" s="18">
        <v>3.1560972928695828E-2</v>
      </c>
      <c r="N20" s="18">
        <v>0.20304695639872514</v>
      </c>
      <c r="O20" s="18">
        <v>8.9871280292719832E-2</v>
      </c>
      <c r="P20" s="18">
        <v>8.2055537210432447E-2</v>
      </c>
      <c r="Q20" s="14"/>
      <c r="R20" s="19" t="s">
        <v>7</v>
      </c>
    </row>
    <row r="21" spans="1:18">
      <c r="A21" s="201" t="s">
        <v>11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1"/>
      <c r="P21" s="21"/>
      <c r="Q21" s="14"/>
      <c r="R21" s="10"/>
    </row>
    <row r="22" spans="1:18">
      <c r="A22" s="13" t="s">
        <v>10</v>
      </c>
      <c r="B22" s="13" t="s">
        <v>10</v>
      </c>
      <c r="C22" s="13" t="s">
        <v>10</v>
      </c>
      <c r="D22" s="13" t="s">
        <v>10</v>
      </c>
      <c r="E22" s="29" t="s">
        <v>10</v>
      </c>
      <c r="F22" s="29" t="s">
        <v>10</v>
      </c>
      <c r="G22" s="29" t="s">
        <v>10</v>
      </c>
      <c r="H22" s="29" t="s">
        <v>10</v>
      </c>
      <c r="I22" s="29" t="s">
        <v>10</v>
      </c>
      <c r="J22" s="29">
        <v>9.4052999999999987</v>
      </c>
      <c r="K22" s="29">
        <v>10.651399999999999</v>
      </c>
      <c r="L22" s="29">
        <v>16.139099999999999</v>
      </c>
      <c r="M22" s="29">
        <v>21.931830000000001</v>
      </c>
      <c r="N22" s="29">
        <v>21.31448</v>
      </c>
      <c r="O22" s="29">
        <v>30.75217</v>
      </c>
      <c r="P22" s="29">
        <v>23.604860000000002</v>
      </c>
      <c r="Q22" s="14"/>
      <c r="R22" s="15" t="s">
        <v>3</v>
      </c>
    </row>
    <row r="23" spans="1:18">
      <c r="A23" s="13" t="s">
        <v>10</v>
      </c>
      <c r="B23" s="13" t="s">
        <v>10</v>
      </c>
      <c r="C23" s="13" t="s">
        <v>10</v>
      </c>
      <c r="D23" s="13" t="s">
        <v>10</v>
      </c>
      <c r="E23" s="29" t="s">
        <v>10</v>
      </c>
      <c r="F23" s="29" t="s">
        <v>10</v>
      </c>
      <c r="G23" s="29" t="s">
        <v>10</v>
      </c>
      <c r="H23" s="29" t="s">
        <v>10</v>
      </c>
      <c r="I23" s="29" t="s">
        <v>10</v>
      </c>
      <c r="J23" s="29">
        <v>9.5458099999999995</v>
      </c>
      <c r="K23" s="29">
        <v>11.62082</v>
      </c>
      <c r="L23" s="29">
        <v>17.18526</v>
      </c>
      <c r="M23" s="29">
        <v>20.275849999999998</v>
      </c>
      <c r="N23" s="29">
        <v>19.792360000000002</v>
      </c>
      <c r="O23" s="29">
        <v>24.47784</v>
      </c>
      <c r="P23" s="29">
        <v>24.922669999999997</v>
      </c>
      <c r="Q23" s="14"/>
      <c r="R23" s="15" t="s">
        <v>4</v>
      </c>
    </row>
    <row r="24" spans="1:18">
      <c r="A24" s="13" t="s">
        <v>10</v>
      </c>
      <c r="B24" s="13" t="s">
        <v>10</v>
      </c>
      <c r="C24" s="13" t="s">
        <v>10</v>
      </c>
      <c r="D24" s="13" t="s">
        <v>10</v>
      </c>
      <c r="E24" s="29" t="s">
        <v>10</v>
      </c>
      <c r="F24" s="29" t="s">
        <v>10</v>
      </c>
      <c r="G24" s="29" t="s">
        <v>10</v>
      </c>
      <c r="H24" s="29" t="s">
        <v>10</v>
      </c>
      <c r="I24" s="29" t="s">
        <v>10</v>
      </c>
      <c r="J24" s="29">
        <v>10.13517</v>
      </c>
      <c r="K24" s="29">
        <v>15.323729999999999</v>
      </c>
      <c r="L24" s="29">
        <v>18.629390000000001</v>
      </c>
      <c r="M24" s="29">
        <v>21.34376</v>
      </c>
      <c r="N24" s="29">
        <v>24.204499999999999</v>
      </c>
      <c r="O24" s="29">
        <v>49.922330000000002</v>
      </c>
      <c r="P24" s="29">
        <v>24.164210000000001</v>
      </c>
      <c r="Q24" s="14"/>
      <c r="R24" s="15" t="s">
        <v>5</v>
      </c>
    </row>
    <row r="25" spans="1:18">
      <c r="A25" s="13" t="s">
        <v>10</v>
      </c>
      <c r="B25" s="13" t="s">
        <v>10</v>
      </c>
      <c r="C25" s="13" t="s">
        <v>10</v>
      </c>
      <c r="D25" s="13" t="s">
        <v>10</v>
      </c>
      <c r="E25" s="29">
        <v>10.547447650000001</v>
      </c>
      <c r="F25" s="29">
        <v>14.27608483</v>
      </c>
      <c r="G25" s="29">
        <v>12.126029000000001</v>
      </c>
      <c r="H25" s="29">
        <v>11.044755</v>
      </c>
      <c r="I25" s="29">
        <v>10.507290000000001</v>
      </c>
      <c r="J25" s="29">
        <v>10.41825</v>
      </c>
      <c r="K25" s="29">
        <v>16.28218</v>
      </c>
      <c r="L25" s="29">
        <v>21.668869999999998</v>
      </c>
      <c r="M25" s="29">
        <v>23.40672</v>
      </c>
      <c r="N25" s="29">
        <v>29.682259999999999</v>
      </c>
      <c r="O25" s="29">
        <v>22.6387</v>
      </c>
      <c r="P25" s="29">
        <v>24.164210000000001</v>
      </c>
      <c r="Q25" s="14"/>
      <c r="R25" s="15" t="s">
        <v>6</v>
      </c>
    </row>
    <row r="26" spans="1:18">
      <c r="A26" s="18"/>
      <c r="B26" s="18"/>
      <c r="C26" s="18"/>
      <c r="D26" s="18"/>
      <c r="E26" s="18">
        <v>2.8313835475451039E-2</v>
      </c>
      <c r="F26" s="18">
        <v>3.3482557365691827E-2</v>
      </c>
      <c r="G26" s="18">
        <v>2.6701366969095076E-2</v>
      </c>
      <c r="H26" s="18">
        <v>2.1478863797313719E-2</v>
      </c>
      <c r="I26" s="18">
        <v>1.456722417884514E-2</v>
      </c>
      <c r="J26" s="18">
        <v>6.167054975217327E-3</v>
      </c>
      <c r="K26" s="18">
        <v>8.9612009659739821E-3</v>
      </c>
      <c r="L26" s="18">
        <v>1.2373326249049068E-2</v>
      </c>
      <c r="M26" s="18">
        <v>1.297371877909034E-2</v>
      </c>
      <c r="N26" s="18">
        <v>1.3403453344532855E-2</v>
      </c>
      <c r="O26" s="18">
        <v>1.1270384069500525E-2</v>
      </c>
      <c r="P26" s="18">
        <v>1.2559129498769831E-2</v>
      </c>
      <c r="Q26" s="14"/>
      <c r="R26" s="19" t="s">
        <v>7</v>
      </c>
    </row>
    <row r="27" spans="1:18">
      <c r="A27" s="201" t="s">
        <v>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1"/>
      <c r="P27" s="21"/>
      <c r="Q27" s="14"/>
      <c r="R27" s="10"/>
    </row>
    <row r="28" spans="1:18">
      <c r="A28" s="13"/>
      <c r="B28" s="13"/>
      <c r="C28" s="13"/>
      <c r="D28" s="13"/>
      <c r="E28" s="29"/>
      <c r="F28" s="29"/>
      <c r="G28" s="29"/>
      <c r="H28" s="29"/>
      <c r="I28" s="29">
        <v>0</v>
      </c>
      <c r="J28" s="29">
        <v>881.42484000000002</v>
      </c>
      <c r="K28" s="29">
        <v>312.08382</v>
      </c>
      <c r="L28" s="29">
        <v>128.40511000000001</v>
      </c>
      <c r="M28" s="29">
        <v>134.88327999999998</v>
      </c>
      <c r="N28" s="29">
        <v>241.86227</v>
      </c>
      <c r="O28" s="29">
        <v>902.39962000000003</v>
      </c>
      <c r="P28" s="29">
        <v>455.26731999999998</v>
      </c>
      <c r="Q28" s="14"/>
      <c r="R28" s="15" t="s">
        <v>3</v>
      </c>
    </row>
    <row r="29" spans="1:18">
      <c r="A29" s="13"/>
      <c r="B29" s="13"/>
      <c r="C29" s="13"/>
      <c r="D29" s="13"/>
      <c r="E29" s="29"/>
      <c r="F29" s="29"/>
      <c r="G29" s="29"/>
      <c r="H29" s="29"/>
      <c r="I29" s="29">
        <v>0</v>
      </c>
      <c r="J29" s="29">
        <v>771.12374</v>
      </c>
      <c r="K29" s="29">
        <v>150.48323000000002</v>
      </c>
      <c r="L29" s="29">
        <v>116.236</v>
      </c>
      <c r="M29" s="29">
        <v>162.34528</v>
      </c>
      <c r="N29" s="29">
        <v>189.64927</v>
      </c>
      <c r="O29" s="29">
        <v>720.27846999999997</v>
      </c>
      <c r="P29" s="29">
        <v>455.15062</v>
      </c>
      <c r="Q29" s="14"/>
      <c r="R29" s="15" t="s">
        <v>4</v>
      </c>
    </row>
    <row r="30" spans="1:18">
      <c r="A30" s="13"/>
      <c r="B30" s="13"/>
      <c r="C30" s="13"/>
      <c r="D30" s="13"/>
      <c r="E30" s="29"/>
      <c r="F30" s="29"/>
      <c r="G30" s="29"/>
      <c r="H30" s="29"/>
      <c r="I30" s="29">
        <v>0</v>
      </c>
      <c r="J30" s="29">
        <v>676.58465999999999</v>
      </c>
      <c r="K30" s="29">
        <v>176.36448999999999</v>
      </c>
      <c r="L30" s="29">
        <v>100.46611</v>
      </c>
      <c r="M30" s="29">
        <v>184.52710000000002</v>
      </c>
      <c r="N30" s="29">
        <v>455.72251</v>
      </c>
      <c r="O30" s="29">
        <v>582.48158999999998</v>
      </c>
      <c r="P30" s="29">
        <v>487.97816</v>
      </c>
      <c r="Q30" s="14"/>
      <c r="R30" s="15" t="s">
        <v>5</v>
      </c>
    </row>
    <row r="31" spans="1:18">
      <c r="A31" s="13"/>
      <c r="B31" s="13"/>
      <c r="C31" s="13"/>
      <c r="D31" s="13"/>
      <c r="E31" s="29">
        <v>100.60059017</v>
      </c>
      <c r="F31" s="29">
        <v>140.26995947999998</v>
      </c>
      <c r="G31" s="29">
        <v>157.75465199999999</v>
      </c>
      <c r="H31" s="29">
        <v>226.93635800000001</v>
      </c>
      <c r="I31" s="29">
        <v>199.55608999999998</v>
      </c>
      <c r="J31" s="29">
        <v>548.26598000000001</v>
      </c>
      <c r="K31" s="29">
        <v>149.12254999999999</v>
      </c>
      <c r="L31" s="29">
        <v>119.82446</v>
      </c>
      <c r="M31" s="29">
        <v>239.23086999999998</v>
      </c>
      <c r="N31" s="29">
        <v>717.03998000000001</v>
      </c>
      <c r="O31" s="29">
        <v>519.94784000000004</v>
      </c>
      <c r="P31" s="29">
        <v>487.97816</v>
      </c>
      <c r="Q31" s="14"/>
      <c r="R31" s="15" t="s">
        <v>6</v>
      </c>
    </row>
    <row r="32" spans="1:18">
      <c r="A32" s="18"/>
      <c r="B32" s="18"/>
      <c r="C32" s="18"/>
      <c r="D32" s="18"/>
      <c r="E32" s="18">
        <v>6.842198675778341E-2</v>
      </c>
      <c r="F32" s="18">
        <v>6.842198675778341E-2</v>
      </c>
      <c r="G32" s="18">
        <v>6.842198675778341E-2</v>
      </c>
      <c r="H32" s="18">
        <v>6.842198675778341E-2</v>
      </c>
      <c r="I32" s="18">
        <v>6.842198675778341E-2</v>
      </c>
      <c r="J32" s="18">
        <v>6.842198675778341E-2</v>
      </c>
      <c r="K32" s="18">
        <v>6.842198675778341E-2</v>
      </c>
      <c r="L32" s="18">
        <v>6.842198675778341E-2</v>
      </c>
      <c r="M32" s="18">
        <v>0.13259927194656573</v>
      </c>
      <c r="N32" s="18">
        <v>0.32378976257518033</v>
      </c>
      <c r="O32" s="18">
        <v>0.25884930905516695</v>
      </c>
      <c r="P32" s="18">
        <v>0.25362223321231792</v>
      </c>
      <c r="Q32" s="14"/>
      <c r="R32" s="19" t="s">
        <v>7</v>
      </c>
    </row>
    <row r="33" spans="1:18">
      <c r="A33" s="201" t="s">
        <v>13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1"/>
      <c r="P33" s="21"/>
      <c r="Q33" s="14"/>
      <c r="R33" s="19"/>
    </row>
    <row r="34" spans="1:18">
      <c r="A34" s="13"/>
      <c r="B34" s="13"/>
      <c r="C34" s="13"/>
      <c r="D34" s="13"/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4"/>
      <c r="R34" s="15" t="s">
        <v>3</v>
      </c>
    </row>
    <row r="35" spans="1:18">
      <c r="A35" s="13"/>
      <c r="B35" s="13"/>
      <c r="C35" s="13"/>
      <c r="D35" s="13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4"/>
      <c r="R35" s="15" t="s">
        <v>4</v>
      </c>
    </row>
    <row r="36" spans="1:18">
      <c r="A36" s="13"/>
      <c r="B36" s="13"/>
      <c r="C36" s="13"/>
      <c r="D36" s="13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4"/>
      <c r="R36" s="15" t="s">
        <v>5</v>
      </c>
    </row>
    <row r="37" spans="1:18">
      <c r="A37" s="13"/>
      <c r="B37" s="13"/>
      <c r="C37" s="13"/>
      <c r="D37" s="13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4"/>
      <c r="R37" s="15" t="s">
        <v>6</v>
      </c>
    </row>
    <row r="38" spans="1:18">
      <c r="A38" s="18"/>
      <c r="B38" s="18"/>
      <c r="C38" s="18"/>
      <c r="D38" s="18"/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4"/>
      <c r="R38" s="19" t="s">
        <v>7</v>
      </c>
    </row>
    <row r="39" spans="1:18">
      <c r="A39" s="201" t="s">
        <v>14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1"/>
      <c r="P39" s="21"/>
      <c r="Q39" s="14"/>
      <c r="R39" s="10"/>
    </row>
    <row r="40" spans="1:18">
      <c r="A40" s="13"/>
      <c r="B40" s="13"/>
      <c r="C40" s="13"/>
      <c r="D40" s="13"/>
      <c r="E40" s="29"/>
      <c r="F40" s="29"/>
      <c r="G40" s="29"/>
      <c r="H40" s="29"/>
      <c r="I40" s="29">
        <v>0</v>
      </c>
      <c r="J40" s="29">
        <v>568.68479000000002</v>
      </c>
      <c r="K40" s="29">
        <v>1331.3217400000001</v>
      </c>
      <c r="L40" s="29">
        <v>1639.1909499999999</v>
      </c>
      <c r="M40" s="29">
        <v>1585.06828</v>
      </c>
      <c r="N40" s="29">
        <v>1505.82284</v>
      </c>
      <c r="O40" s="29">
        <v>1474.7665400000001</v>
      </c>
      <c r="P40" s="29">
        <v>1410.6381799999999</v>
      </c>
      <c r="Q40" s="14"/>
      <c r="R40" s="15" t="s">
        <v>3</v>
      </c>
    </row>
    <row r="41" spans="1:18">
      <c r="A41" s="13"/>
      <c r="B41" s="13"/>
      <c r="C41" s="13"/>
      <c r="D41" s="13"/>
      <c r="E41" s="29"/>
      <c r="F41" s="29"/>
      <c r="G41" s="29"/>
      <c r="H41" s="29"/>
      <c r="I41" s="29">
        <v>0</v>
      </c>
      <c r="J41" s="29">
        <v>715.22948999999994</v>
      </c>
      <c r="K41" s="29">
        <v>1459.1664599999999</v>
      </c>
      <c r="L41" s="29">
        <v>1632.1636799999999</v>
      </c>
      <c r="M41" s="29">
        <v>1567.54529</v>
      </c>
      <c r="N41" s="29">
        <v>1484.9379299999998</v>
      </c>
      <c r="O41" s="29">
        <v>1454.9624899999999</v>
      </c>
      <c r="P41" s="29">
        <v>1390.0548799999999</v>
      </c>
      <c r="Q41" s="14"/>
      <c r="R41" s="15" t="s">
        <v>4</v>
      </c>
    </row>
    <row r="42" spans="1:18">
      <c r="A42" s="13"/>
      <c r="B42" s="13"/>
      <c r="C42" s="13"/>
      <c r="D42" s="13"/>
      <c r="E42" s="29"/>
      <c r="F42" s="29"/>
      <c r="G42" s="29"/>
      <c r="H42" s="29"/>
      <c r="I42" s="29">
        <v>0</v>
      </c>
      <c r="J42" s="29">
        <v>860.11367000000007</v>
      </c>
      <c r="K42" s="29">
        <v>1577.44094</v>
      </c>
      <c r="L42" s="29">
        <v>1621.25227</v>
      </c>
      <c r="M42" s="29">
        <v>1547.20903</v>
      </c>
      <c r="N42" s="29">
        <v>1473.72497</v>
      </c>
      <c r="O42" s="29">
        <v>1446.50512</v>
      </c>
      <c r="P42" s="29">
        <v>1373.8566000000001</v>
      </c>
      <c r="Q42" s="14"/>
      <c r="R42" s="15" t="s">
        <v>5</v>
      </c>
    </row>
    <row r="43" spans="1:18">
      <c r="A43" s="13"/>
      <c r="B43" s="13"/>
      <c r="C43" s="13"/>
      <c r="D43" s="13"/>
      <c r="E43" s="29">
        <v>270.21438126999999</v>
      </c>
      <c r="F43" s="29">
        <v>284.62747739999998</v>
      </c>
      <c r="G43" s="29">
        <v>280.13268699999998</v>
      </c>
      <c r="H43" s="29">
        <v>268.76886400000001</v>
      </c>
      <c r="I43" s="29">
        <v>499.87646999999998</v>
      </c>
      <c r="J43" s="29">
        <v>1108.66884</v>
      </c>
      <c r="K43" s="29">
        <v>1642.43524</v>
      </c>
      <c r="L43" s="29">
        <v>1605.6226999999999</v>
      </c>
      <c r="M43" s="29">
        <v>1527.13392</v>
      </c>
      <c r="N43" s="29">
        <v>1453.4387400000001</v>
      </c>
      <c r="O43" s="29">
        <v>1427.5403600000002</v>
      </c>
      <c r="P43" s="29">
        <v>1373.8566000000001</v>
      </c>
      <c r="Q43" s="14"/>
      <c r="R43" s="15" t="s">
        <v>6</v>
      </c>
    </row>
    <row r="44" spans="1:18">
      <c r="A44" s="18"/>
      <c r="B44" s="18"/>
      <c r="C44" s="18"/>
      <c r="D44" s="18"/>
      <c r="E44" s="18">
        <v>0.72537032543409474</v>
      </c>
      <c r="F44" s="18">
        <v>0.6675538814305052</v>
      </c>
      <c r="G44" s="18">
        <v>0.61684873717732724</v>
      </c>
      <c r="H44" s="18">
        <v>0.52267794286199509</v>
      </c>
      <c r="I44" s="18">
        <v>0.69302480470413941</v>
      </c>
      <c r="J44" s="18">
        <v>0.65627352824038798</v>
      </c>
      <c r="K44" s="18">
        <v>0.90394481938153926</v>
      </c>
      <c r="L44" s="18">
        <v>0.91684031054591386</v>
      </c>
      <c r="M44" s="18">
        <v>0.84644948186203972</v>
      </c>
      <c r="N44" s="18">
        <v>0.65632126194995333</v>
      </c>
      <c r="O44" s="18">
        <v>0.71068250968090241</v>
      </c>
      <c r="P44" s="18">
        <v>0.71404953657246084</v>
      </c>
      <c r="Q44" s="14"/>
      <c r="R44" s="19" t="s">
        <v>7</v>
      </c>
    </row>
    <row r="45" spans="1:18">
      <c r="A45" s="201" t="s">
        <v>15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1"/>
      <c r="P45" s="21"/>
      <c r="Q45" s="14"/>
      <c r="R45" s="10"/>
    </row>
    <row r="46" spans="1:18">
      <c r="A46" s="13">
        <v>0</v>
      </c>
      <c r="B46" s="13">
        <v>0</v>
      </c>
      <c r="C46" s="13">
        <v>0</v>
      </c>
      <c r="D46" s="13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6.7826899999999997</v>
      </c>
      <c r="K46" s="29">
        <v>13.61689</v>
      </c>
      <c r="L46" s="29">
        <v>6.8019999999999996</v>
      </c>
      <c r="M46" s="29">
        <v>6.3034699999999999</v>
      </c>
      <c r="N46" s="29">
        <v>5.4228800000000001</v>
      </c>
      <c r="O46" s="29">
        <v>19.0944</v>
      </c>
      <c r="P46" s="29">
        <v>25.32368</v>
      </c>
      <c r="Q46" s="14"/>
      <c r="R46" s="15" t="s">
        <v>3</v>
      </c>
    </row>
    <row r="47" spans="1:18">
      <c r="A47" s="13">
        <v>0</v>
      </c>
      <c r="B47" s="13">
        <v>0</v>
      </c>
      <c r="C47" s="13">
        <v>0</v>
      </c>
      <c r="D47" s="13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6.6212799999999996</v>
      </c>
      <c r="K47" s="29">
        <v>7.3859899999999996</v>
      </c>
      <c r="L47" s="29">
        <v>7.0787500000000003</v>
      </c>
      <c r="M47" s="29">
        <v>6.0415000000000001</v>
      </c>
      <c r="N47" s="29">
        <v>5.1990400000000001</v>
      </c>
      <c r="O47" s="29">
        <v>20.746080000000003</v>
      </c>
      <c r="P47" s="29">
        <v>24.421590000000002</v>
      </c>
      <c r="Q47" s="14"/>
      <c r="R47" s="15" t="s">
        <v>4</v>
      </c>
    </row>
    <row r="48" spans="1:18">
      <c r="A48" s="13">
        <v>0</v>
      </c>
      <c r="B48" s="13">
        <v>0</v>
      </c>
      <c r="C48" s="13">
        <v>0</v>
      </c>
      <c r="D48" s="13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6.5534099999999995</v>
      </c>
      <c r="K48" s="29">
        <v>7.2504200000000001</v>
      </c>
      <c r="L48" s="29">
        <v>6.8128700000000002</v>
      </c>
      <c r="M48" s="29">
        <v>5.9341899999999992</v>
      </c>
      <c r="N48" s="29">
        <v>4.9420699999999993</v>
      </c>
      <c r="O48" s="29">
        <v>22.87567</v>
      </c>
      <c r="P48" s="29">
        <v>23.561019999999999</v>
      </c>
      <c r="Q48" s="14"/>
      <c r="R48" s="15" t="s">
        <v>5</v>
      </c>
    </row>
    <row r="49" spans="1:18">
      <c r="A49" s="13">
        <v>0</v>
      </c>
      <c r="B49" s="13">
        <v>0</v>
      </c>
      <c r="C49" s="13">
        <v>0</v>
      </c>
      <c r="D49" s="13">
        <v>0</v>
      </c>
      <c r="E49" s="29">
        <v>1.7042394999999999</v>
      </c>
      <c r="F49" s="29">
        <v>1.47635154</v>
      </c>
      <c r="G49" s="29">
        <v>1.120317</v>
      </c>
      <c r="H49" s="29">
        <v>3.0741420000000002</v>
      </c>
      <c r="I49" s="29">
        <v>6.98393</v>
      </c>
      <c r="J49" s="29">
        <v>6.3431199999999999</v>
      </c>
      <c r="K49" s="29">
        <v>7.0478999999999994</v>
      </c>
      <c r="L49" s="29">
        <v>6.5653999999999995</v>
      </c>
      <c r="M49" s="29">
        <v>5.6735299999999995</v>
      </c>
      <c r="N49" s="29">
        <v>5.4817999999999998</v>
      </c>
      <c r="O49" s="29">
        <v>26.038700000000002</v>
      </c>
      <c r="P49" s="29">
        <v>23.561019999999999</v>
      </c>
      <c r="Q49" s="14"/>
      <c r="R49" s="15" t="s">
        <v>6</v>
      </c>
    </row>
    <row r="50" spans="1:18">
      <c r="A50" s="18"/>
      <c r="B50" s="18"/>
      <c r="C50" s="18"/>
      <c r="D50" s="18"/>
      <c r="E50" s="18">
        <v>4.5749036558398971E-3</v>
      </c>
      <c r="F50" s="18">
        <v>3.4625757494870166E-3</v>
      </c>
      <c r="G50" s="18">
        <v>2.4669242782378044E-3</v>
      </c>
      <c r="H50" s="18">
        <v>5.9783197827024308E-3</v>
      </c>
      <c r="I50" s="18">
        <v>9.6824655985855469E-3</v>
      </c>
      <c r="J50" s="18">
        <v>3.7547927679217265E-3</v>
      </c>
      <c r="K50" s="18">
        <v>3.8789430093567339E-3</v>
      </c>
      <c r="L50" s="18">
        <v>3.7489650431936114E-3</v>
      </c>
      <c r="M50" s="18">
        <v>3.1446859151872796E-3</v>
      </c>
      <c r="N50" s="18">
        <v>2.4753859896133315E-3</v>
      </c>
      <c r="O50" s="18">
        <v>1.2963030106432938E-2</v>
      </c>
      <c r="P50" s="18">
        <v>1.2245626954206487E-2</v>
      </c>
      <c r="Q50" s="14"/>
      <c r="R50" s="19" t="s">
        <v>7</v>
      </c>
    </row>
    <row r="51" spans="1:18">
      <c r="A51" s="201" t="s">
        <v>16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1"/>
      <c r="P51" s="21"/>
      <c r="Q51" s="14"/>
      <c r="R51" s="10"/>
    </row>
    <row r="52" spans="1:18">
      <c r="A52" s="13">
        <v>0</v>
      </c>
      <c r="B52" s="13">
        <v>0</v>
      </c>
      <c r="C52" s="13">
        <v>0</v>
      </c>
      <c r="D52" s="13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590.53796</v>
      </c>
      <c r="K52" s="29">
        <v>1373.3231799999999</v>
      </c>
      <c r="L52" s="29">
        <v>1664.8415299999999</v>
      </c>
      <c r="M52" s="29">
        <v>1616.30322</v>
      </c>
      <c r="N52" s="29">
        <v>1543.08969</v>
      </c>
      <c r="O52" s="29">
        <v>1528.0071499999999</v>
      </c>
      <c r="P52" s="29">
        <v>1469.63877</v>
      </c>
      <c r="Q52" s="14"/>
      <c r="R52" s="15" t="s">
        <v>3</v>
      </c>
    </row>
    <row r="53" spans="1:18">
      <c r="A53" s="13">
        <v>0</v>
      </c>
      <c r="B53" s="13">
        <v>0</v>
      </c>
      <c r="C53" s="13">
        <v>0</v>
      </c>
      <c r="D53" s="13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737.82457999999997</v>
      </c>
      <c r="K53" s="29">
        <v>1497.81665</v>
      </c>
      <c r="L53" s="29">
        <v>1658.6034399999999</v>
      </c>
      <c r="M53" s="29">
        <v>1605.9088400000001</v>
      </c>
      <c r="N53" s="29">
        <v>1521.75082</v>
      </c>
      <c r="O53" s="29">
        <v>1514.2572299999999</v>
      </c>
      <c r="P53" s="29">
        <v>1447.9658400000001</v>
      </c>
      <c r="Q53" s="14"/>
      <c r="R53" s="15" t="s">
        <v>4</v>
      </c>
    </row>
    <row r="54" spans="1:18">
      <c r="A54" s="13">
        <v>0</v>
      </c>
      <c r="B54" s="13">
        <v>0</v>
      </c>
      <c r="C54" s="13">
        <v>0</v>
      </c>
      <c r="D54" s="13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891.12702000000002</v>
      </c>
      <c r="K54" s="29">
        <v>1605.1587199999999</v>
      </c>
      <c r="L54" s="29">
        <v>1646.73731</v>
      </c>
      <c r="M54" s="29">
        <v>1585.00506</v>
      </c>
      <c r="N54" s="29">
        <v>1514.13645</v>
      </c>
      <c r="O54" s="29">
        <v>1503.5097000000001</v>
      </c>
      <c r="P54" s="29">
        <v>1436.05727</v>
      </c>
      <c r="Q54" s="14"/>
      <c r="R54" s="15" t="s">
        <v>5</v>
      </c>
    </row>
    <row r="55" spans="1:18">
      <c r="A55" s="13">
        <v>0</v>
      </c>
      <c r="B55" s="13">
        <v>0</v>
      </c>
      <c r="C55" s="13">
        <v>0</v>
      </c>
      <c r="D55" s="13">
        <v>0</v>
      </c>
      <c r="E55" s="29">
        <v>271.91862076999996</v>
      </c>
      <c r="F55" s="29">
        <v>286.10382893999997</v>
      </c>
      <c r="G55" s="29">
        <v>296.38048700000002</v>
      </c>
      <c r="H55" s="29">
        <v>287.27869099999998</v>
      </c>
      <c r="I55" s="29">
        <v>521.74055999999996</v>
      </c>
      <c r="J55" s="29">
        <v>1141.07358</v>
      </c>
      <c r="K55" s="29">
        <v>1667.8415</v>
      </c>
      <c r="L55" s="29">
        <v>1631.4322</v>
      </c>
      <c r="M55" s="29">
        <v>1564.9334099999999</v>
      </c>
      <c r="N55" s="29">
        <v>1497.4833500000002</v>
      </c>
      <c r="O55" s="29">
        <v>1488.74146</v>
      </c>
      <c r="P55" s="29">
        <v>1436.05727</v>
      </c>
      <c r="Q55" s="14"/>
      <c r="R55" s="15" t="s">
        <v>6</v>
      </c>
    </row>
    <row r="56" spans="1:18">
      <c r="A56" s="18"/>
      <c r="B56" s="18"/>
      <c r="C56" s="18"/>
      <c r="D56" s="18"/>
      <c r="E56" s="18">
        <v>0.72994522908993453</v>
      </c>
      <c r="F56" s="18">
        <v>0.67101645717999214</v>
      </c>
      <c r="G56" s="18">
        <v>0.65262619327944149</v>
      </c>
      <c r="H56" s="18">
        <v>0.55867421919812377</v>
      </c>
      <c r="I56" s="18">
        <v>0.72333700704141624</v>
      </c>
      <c r="J56" s="18">
        <v>0.6754554266434426</v>
      </c>
      <c r="K56" s="18">
        <v>0.91792762768201164</v>
      </c>
      <c r="L56" s="18">
        <v>0.93157801324221656</v>
      </c>
      <c r="M56" s="18">
        <v>0.86740072805343416</v>
      </c>
      <c r="N56" s="18">
        <v>0.67621024194046431</v>
      </c>
      <c r="O56" s="18">
        <v>0.74115068596646239</v>
      </c>
      <c r="P56" s="18">
        <v>0.7463777719850917</v>
      </c>
      <c r="Q56" s="14"/>
      <c r="R56" s="19" t="s">
        <v>7</v>
      </c>
    </row>
    <row r="57" spans="1:18">
      <c r="A57" s="185" t="s">
        <v>17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22"/>
      <c r="P57" s="22"/>
      <c r="Q57" s="14"/>
      <c r="R57" s="10"/>
    </row>
    <row r="58" spans="1:18">
      <c r="A58" s="13" t="s">
        <v>10</v>
      </c>
      <c r="B58" s="13" t="s">
        <v>10</v>
      </c>
      <c r="C58" s="13" t="s">
        <v>10</v>
      </c>
      <c r="D58" s="13" t="s">
        <v>10</v>
      </c>
      <c r="E58" s="29" t="s">
        <v>10</v>
      </c>
      <c r="F58" s="29" t="s">
        <v>10</v>
      </c>
      <c r="G58" s="29" t="s">
        <v>10</v>
      </c>
      <c r="H58" s="29" t="s">
        <v>10</v>
      </c>
      <c r="I58" s="29" t="s">
        <v>10</v>
      </c>
      <c r="J58" s="29">
        <v>1471.96281</v>
      </c>
      <c r="K58" s="29">
        <v>1685.40699</v>
      </c>
      <c r="L58" s="29">
        <v>1793.2466299999999</v>
      </c>
      <c r="M58" s="29">
        <v>1751.1865</v>
      </c>
      <c r="N58" s="29">
        <v>1784.9519599999999</v>
      </c>
      <c r="O58" s="29">
        <v>2430.4067700000001</v>
      </c>
      <c r="P58" s="29">
        <v>1924.9061000000002</v>
      </c>
      <c r="Q58" s="14"/>
      <c r="R58" s="15" t="s">
        <v>3</v>
      </c>
    </row>
    <row r="59" spans="1:18">
      <c r="A59" s="13" t="s">
        <v>10</v>
      </c>
      <c r="B59" s="13" t="s">
        <v>10</v>
      </c>
      <c r="C59" s="13" t="s">
        <v>10</v>
      </c>
      <c r="D59" s="13" t="s">
        <v>10</v>
      </c>
      <c r="E59" s="29" t="s">
        <v>10</v>
      </c>
      <c r="F59" s="29" t="s">
        <v>10</v>
      </c>
      <c r="G59" s="29" t="s">
        <v>10</v>
      </c>
      <c r="H59" s="29" t="s">
        <v>10</v>
      </c>
      <c r="I59" s="29" t="s">
        <v>10</v>
      </c>
      <c r="J59" s="29">
        <v>1508.94831</v>
      </c>
      <c r="K59" s="29">
        <v>1648.2998799999998</v>
      </c>
      <c r="L59" s="29">
        <v>1774.83943</v>
      </c>
      <c r="M59" s="29">
        <v>1768.2541299999998</v>
      </c>
      <c r="N59" s="29">
        <v>1711.4000900000001</v>
      </c>
      <c r="O59" s="29">
        <v>2234.5357000000004</v>
      </c>
      <c r="P59" s="29">
        <v>1903.11645</v>
      </c>
      <c r="Q59" s="14"/>
      <c r="R59" s="15" t="s">
        <v>4</v>
      </c>
    </row>
    <row r="60" spans="1:18">
      <c r="A60" s="13" t="s">
        <v>10</v>
      </c>
      <c r="B60" s="13" t="s">
        <v>10</v>
      </c>
      <c r="C60" s="13" t="s">
        <v>10</v>
      </c>
      <c r="D60" s="13" t="s">
        <v>10</v>
      </c>
      <c r="E60" s="29" t="s">
        <v>10</v>
      </c>
      <c r="F60" s="29" t="s">
        <v>10</v>
      </c>
      <c r="G60" s="29" t="s">
        <v>10</v>
      </c>
      <c r="H60" s="29" t="s">
        <v>10</v>
      </c>
      <c r="I60" s="29" t="s">
        <v>10</v>
      </c>
      <c r="J60" s="29">
        <v>1567.7116799999999</v>
      </c>
      <c r="K60" s="29">
        <v>1781.5231999999999</v>
      </c>
      <c r="L60" s="29">
        <v>1747.2034199999998</v>
      </c>
      <c r="M60" s="29">
        <v>1769.53217</v>
      </c>
      <c r="N60" s="29">
        <v>1969.85896</v>
      </c>
      <c r="O60" s="29">
        <v>2085.9912899999999</v>
      </c>
      <c r="P60" s="29">
        <v>1924.0354199999999</v>
      </c>
      <c r="Q60" s="14"/>
      <c r="R60" s="15" t="s">
        <v>5</v>
      </c>
    </row>
    <row r="61" spans="1:18">
      <c r="A61" s="13" t="s">
        <v>10</v>
      </c>
      <c r="B61" s="13" t="s">
        <v>10</v>
      </c>
      <c r="C61" s="13" t="s">
        <v>10</v>
      </c>
      <c r="D61" s="13" t="s">
        <v>10</v>
      </c>
      <c r="E61" s="29">
        <v>372.51921093999999</v>
      </c>
      <c r="F61" s="29">
        <v>426.37378841999998</v>
      </c>
      <c r="G61" s="29">
        <v>454.13513899999998</v>
      </c>
      <c r="H61" s="29">
        <v>514.21504900000002</v>
      </c>
      <c r="I61" s="29">
        <v>721.29665</v>
      </c>
      <c r="J61" s="29">
        <v>1689.3395700000001</v>
      </c>
      <c r="K61" s="29">
        <v>1816.96405</v>
      </c>
      <c r="L61" s="29">
        <v>1751.25666</v>
      </c>
      <c r="M61" s="29">
        <v>1804.16428</v>
      </c>
      <c r="N61" s="29">
        <v>2214.5233199999998</v>
      </c>
      <c r="O61" s="29">
        <v>2008.68931</v>
      </c>
      <c r="P61" s="29">
        <v>1924.0354199999999</v>
      </c>
      <c r="Q61" s="14"/>
      <c r="R61" s="15" t="s">
        <v>6</v>
      </c>
    </row>
    <row r="62" spans="1:18">
      <c r="A62" s="193" t="s">
        <v>18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23"/>
      <c r="P62" s="23"/>
      <c r="Q62" s="14"/>
      <c r="R62" s="10"/>
    </row>
    <row r="63" spans="1:18">
      <c r="A63" s="173" t="s">
        <v>19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24"/>
      <c r="P63" s="24"/>
      <c r="Q63" s="14"/>
      <c r="R63" s="10"/>
    </row>
    <row r="64" spans="1:18">
      <c r="A64" s="13" t="s">
        <v>10</v>
      </c>
      <c r="B64" s="13" t="s">
        <v>10</v>
      </c>
      <c r="C64" s="13" t="s">
        <v>10</v>
      </c>
      <c r="D64" s="13" t="s">
        <v>10</v>
      </c>
      <c r="E64" s="29" t="s">
        <v>10</v>
      </c>
      <c r="F64" s="29" t="s">
        <v>10</v>
      </c>
      <c r="G64" s="29" t="s">
        <v>10</v>
      </c>
      <c r="H64" s="29" t="s">
        <v>10</v>
      </c>
      <c r="I64" s="29" t="s">
        <v>10</v>
      </c>
      <c r="J64" s="29">
        <v>73.506740000000008</v>
      </c>
      <c r="K64" s="29">
        <v>305.97699</v>
      </c>
      <c r="L64" s="29">
        <v>203.15215000000001</v>
      </c>
      <c r="M64" s="29">
        <v>93.628110000000007</v>
      </c>
      <c r="N64" s="29">
        <v>71.825109999999995</v>
      </c>
      <c r="O64" s="29">
        <v>184.24664999999999</v>
      </c>
      <c r="P64" s="29">
        <v>95.357609999999994</v>
      </c>
      <c r="Q64" s="14"/>
      <c r="R64" s="15" t="s">
        <v>3</v>
      </c>
    </row>
    <row r="65" spans="1:19">
      <c r="A65" s="13" t="s">
        <v>10</v>
      </c>
      <c r="B65" s="13" t="s">
        <v>10</v>
      </c>
      <c r="C65" s="13" t="s">
        <v>10</v>
      </c>
      <c r="D65" s="13" t="s">
        <v>10</v>
      </c>
      <c r="E65" s="29" t="s">
        <v>10</v>
      </c>
      <c r="F65" s="29" t="s">
        <v>10</v>
      </c>
      <c r="G65" s="29" t="s">
        <v>10</v>
      </c>
      <c r="H65" s="29" t="s">
        <v>10</v>
      </c>
      <c r="I65" s="29" t="s">
        <v>10</v>
      </c>
      <c r="J65" s="29">
        <v>122.37228</v>
      </c>
      <c r="K65" s="29">
        <v>251.19983999999999</v>
      </c>
      <c r="L65" s="29">
        <v>141.70666</v>
      </c>
      <c r="M65" s="29">
        <v>78.546589999999995</v>
      </c>
      <c r="N65" s="29">
        <v>73.89546</v>
      </c>
      <c r="O65" s="29">
        <v>143.66156000000001</v>
      </c>
      <c r="P65" s="29">
        <v>105.23554</v>
      </c>
      <c r="Q65" s="14"/>
      <c r="R65" s="15" t="s">
        <v>4</v>
      </c>
    </row>
    <row r="66" spans="1:19">
      <c r="A66" s="13" t="s">
        <v>10</v>
      </c>
      <c r="B66" s="13" t="s">
        <v>10</v>
      </c>
      <c r="C66" s="13" t="s">
        <v>10</v>
      </c>
      <c r="D66" s="13" t="s">
        <v>10</v>
      </c>
      <c r="E66" s="29" t="s">
        <v>10</v>
      </c>
      <c r="F66" s="29" t="s">
        <v>10</v>
      </c>
      <c r="G66" s="29" t="s">
        <v>10</v>
      </c>
      <c r="H66" s="29" t="s">
        <v>10</v>
      </c>
      <c r="I66" s="29" t="s">
        <v>10</v>
      </c>
      <c r="J66" s="29">
        <v>140.55790999999999</v>
      </c>
      <c r="K66" s="29">
        <v>285.35722999999996</v>
      </c>
      <c r="L66" s="29">
        <v>144.59403</v>
      </c>
      <c r="M66" s="29">
        <v>87.02100999999999</v>
      </c>
      <c r="N66" s="29">
        <v>206.54065</v>
      </c>
      <c r="O66" s="29">
        <v>134.02148</v>
      </c>
      <c r="P66" s="29">
        <v>116.50113</v>
      </c>
      <c r="Q66" s="14"/>
      <c r="R66" s="15" t="s">
        <v>5</v>
      </c>
    </row>
    <row r="67" spans="1:19">
      <c r="A67" s="13" t="s">
        <v>10</v>
      </c>
      <c r="B67" s="13" t="s">
        <v>10</v>
      </c>
      <c r="C67" s="13" t="s">
        <v>10</v>
      </c>
      <c r="D67" s="13" t="s">
        <v>10</v>
      </c>
      <c r="E67" s="29">
        <v>20.523388910000001</v>
      </c>
      <c r="F67" s="29">
        <v>32.077613679999999</v>
      </c>
      <c r="G67" s="29">
        <v>39.067678999999998</v>
      </c>
      <c r="H67" s="29">
        <v>37.247818000000002</v>
      </c>
      <c r="I67" s="29">
        <v>102.51044999999999</v>
      </c>
      <c r="J67" s="29">
        <v>310.53199999999998</v>
      </c>
      <c r="K67" s="29">
        <v>246.39254</v>
      </c>
      <c r="L67" s="29">
        <v>128.91444999999999</v>
      </c>
      <c r="M67" s="29">
        <v>87.348420000000004</v>
      </c>
      <c r="N67" s="29">
        <v>197.45425</v>
      </c>
      <c r="O67" s="29">
        <v>107.01257000000001</v>
      </c>
      <c r="P67" s="29">
        <v>116.50113</v>
      </c>
      <c r="Q67" s="14"/>
      <c r="R67" s="15" t="s">
        <v>6</v>
      </c>
    </row>
    <row r="68" spans="1:19">
      <c r="A68" s="18"/>
      <c r="B68" s="18"/>
      <c r="C68" s="18"/>
      <c r="D68" s="18"/>
      <c r="E68" s="18">
        <v>5.5093504730164403E-2</v>
      </c>
      <c r="F68" s="18">
        <v>7.5233549883235107E-2</v>
      </c>
      <c r="G68" s="18">
        <v>8.6026549467250094E-2</v>
      </c>
      <c r="H68" s="18">
        <v>7.2436265862767468E-2</v>
      </c>
      <c r="I68" s="18">
        <v>0.14211968127122176</v>
      </c>
      <c r="J68" s="18">
        <v>0.18381857947008248</v>
      </c>
      <c r="K68" s="18">
        <v>0.13560672265364854</v>
      </c>
      <c r="L68" s="18">
        <v>7.3612539466373819E-2</v>
      </c>
      <c r="M68" s="18">
        <v>4.8414892683719471E-2</v>
      </c>
      <c r="N68" s="18">
        <v>8.9163319354884918E-2</v>
      </c>
      <c r="O68" s="18">
        <v>5.3274824268368319E-2</v>
      </c>
      <c r="P68" s="18">
        <v>6.0550408162444329E-2</v>
      </c>
      <c r="Q68" s="14"/>
      <c r="R68" s="19" t="s">
        <v>7</v>
      </c>
    </row>
    <row r="69" spans="1:19">
      <c r="A69" s="173" t="s">
        <v>20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24"/>
      <c r="P69" s="24"/>
      <c r="Q69" s="14"/>
      <c r="R69" s="10"/>
    </row>
    <row r="70" spans="1:19">
      <c r="A70" s="13">
        <v>0</v>
      </c>
      <c r="B70" s="13">
        <v>0</v>
      </c>
      <c r="C70" s="13">
        <v>0</v>
      </c>
      <c r="D70" s="13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127.39974000000001</v>
      </c>
      <c r="K70" s="29">
        <v>363.4153</v>
      </c>
      <c r="L70" s="29">
        <v>292.81266999999997</v>
      </c>
      <c r="M70" s="29">
        <v>212.15884</v>
      </c>
      <c r="N70" s="29">
        <v>212.89985999999999</v>
      </c>
      <c r="O70" s="29">
        <v>444.40525000000002</v>
      </c>
      <c r="P70" s="29">
        <v>130.45858999999999</v>
      </c>
      <c r="Q70" s="14"/>
      <c r="R70" s="15" t="s">
        <v>3</v>
      </c>
    </row>
    <row r="71" spans="1:19">
      <c r="A71" s="13">
        <v>0</v>
      </c>
      <c r="B71" s="13">
        <v>0</v>
      </c>
      <c r="C71" s="13">
        <v>0</v>
      </c>
      <c r="D71" s="13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196.20603</v>
      </c>
      <c r="K71" s="29">
        <v>338.20928999999995</v>
      </c>
      <c r="L71" s="29">
        <v>240.8544</v>
      </c>
      <c r="M71" s="29">
        <v>194.99986999999999</v>
      </c>
      <c r="N71" s="29">
        <v>205.23465999999999</v>
      </c>
      <c r="O71" s="29">
        <v>352.983</v>
      </c>
      <c r="P71" s="29">
        <v>145.25724</v>
      </c>
      <c r="Q71" s="14"/>
      <c r="R71" s="15" t="s">
        <v>4</v>
      </c>
    </row>
    <row r="72" spans="1:19">
      <c r="A72" s="13">
        <v>0</v>
      </c>
      <c r="B72" s="13">
        <v>0</v>
      </c>
      <c r="C72" s="13">
        <v>0</v>
      </c>
      <c r="D72" s="13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253.29990000000001</v>
      </c>
      <c r="K72" s="29">
        <v>365.4486</v>
      </c>
      <c r="L72" s="29">
        <v>249.06445000000002</v>
      </c>
      <c r="M72" s="29">
        <v>218.33024</v>
      </c>
      <c r="N72" s="29">
        <v>371.52600999999999</v>
      </c>
      <c r="O72" s="29">
        <v>283.98896000000002</v>
      </c>
      <c r="P72" s="29">
        <v>159.4864</v>
      </c>
      <c r="Q72" s="14"/>
      <c r="R72" s="15" t="s">
        <v>5</v>
      </c>
    </row>
    <row r="73" spans="1:19">
      <c r="A73" s="13">
        <v>0</v>
      </c>
      <c r="B73" s="13">
        <v>0</v>
      </c>
      <c r="C73" s="13">
        <v>0</v>
      </c>
      <c r="D73" s="13">
        <v>0</v>
      </c>
      <c r="E73" s="29">
        <v>66.670264720000006</v>
      </c>
      <c r="F73" s="29">
        <v>82.268626314134366</v>
      </c>
      <c r="G73" s="29">
        <v>61.951790000000003</v>
      </c>
      <c r="H73" s="29">
        <v>56.509309999999999</v>
      </c>
      <c r="I73" s="29">
        <v>131.94900000000001</v>
      </c>
      <c r="J73" s="29">
        <v>386.83436</v>
      </c>
      <c r="K73" s="29">
        <v>321.95891999999998</v>
      </c>
      <c r="L73" s="29">
        <v>240.52986999999999</v>
      </c>
      <c r="M73" s="29">
        <v>225.35851</v>
      </c>
      <c r="N73" s="29">
        <v>418.23584999999997</v>
      </c>
      <c r="O73" s="29">
        <v>239.75307999999998</v>
      </c>
      <c r="P73" s="29">
        <v>159.4864</v>
      </c>
      <c r="Q73" s="14"/>
      <c r="R73" s="15" t="s">
        <v>6</v>
      </c>
    </row>
    <row r="74" spans="1:19">
      <c r="A74" s="18"/>
      <c r="B74" s="18"/>
      <c r="C74" s="18"/>
      <c r="D74" s="18"/>
      <c r="E74" s="18">
        <v>0.17897134634148651</v>
      </c>
      <c r="F74" s="18">
        <v>0.19294953993066657</v>
      </c>
      <c r="G74" s="18">
        <v>0.13641708090771634</v>
      </c>
      <c r="H74" s="18">
        <v>0.10989431388656226</v>
      </c>
      <c r="I74" s="18">
        <v>0.18293305535246837</v>
      </c>
      <c r="J74" s="18">
        <v>0.22898555558016082</v>
      </c>
      <c r="K74" s="18">
        <v>0.17719608706622456</v>
      </c>
      <c r="L74" s="18">
        <v>0.13734701228773627</v>
      </c>
      <c r="M74" s="18">
        <v>0.1249101938765798</v>
      </c>
      <c r="N74" s="18">
        <v>0.18886044062972432</v>
      </c>
      <c r="O74" s="18">
        <v>0.11935797079539393</v>
      </c>
      <c r="P74" s="18">
        <v>8.2891613294728231E-2</v>
      </c>
      <c r="Q74" s="14"/>
      <c r="R74" s="19" t="s">
        <v>7</v>
      </c>
    </row>
    <row r="75" spans="1:19">
      <c r="A75" s="173" t="s">
        <v>21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24"/>
      <c r="P75" s="24"/>
      <c r="Q75" s="14"/>
      <c r="R75" s="10"/>
    </row>
    <row r="76" spans="1:19">
      <c r="A76" s="13">
        <v>0</v>
      </c>
      <c r="B76" s="13">
        <v>0</v>
      </c>
      <c r="C76" s="13">
        <v>0</v>
      </c>
      <c r="D76" s="13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20.291370000000001</v>
      </c>
      <c r="K76" s="29">
        <v>43.581540000000004</v>
      </c>
      <c r="L76" s="29">
        <v>81.089830000000006</v>
      </c>
      <c r="M76" s="29">
        <v>101.26477</v>
      </c>
      <c r="N76" s="29">
        <v>122.93022000000001</v>
      </c>
      <c r="O76" s="29">
        <v>124.35592999999999</v>
      </c>
      <c r="P76" s="29">
        <v>20</v>
      </c>
      <c r="Q76" s="14"/>
      <c r="R76" s="15" t="s">
        <v>3</v>
      </c>
    </row>
    <row r="77" spans="1:19">
      <c r="A77" s="13">
        <v>0</v>
      </c>
      <c r="B77" s="13">
        <v>0</v>
      </c>
      <c r="C77" s="13">
        <v>0</v>
      </c>
      <c r="D77" s="13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40.929349999999999</v>
      </c>
      <c r="K77" s="29">
        <v>78.140439999999998</v>
      </c>
      <c r="L77" s="29">
        <v>87.661630000000002</v>
      </c>
      <c r="M77" s="29">
        <v>96.844630000000009</v>
      </c>
      <c r="N77" s="29">
        <v>123.28043</v>
      </c>
      <c r="O77" s="29">
        <v>154.38809000000001</v>
      </c>
      <c r="P77" s="29">
        <v>20</v>
      </c>
      <c r="Q77" s="14"/>
      <c r="R77" s="15" t="s">
        <v>4</v>
      </c>
    </row>
    <row r="78" spans="1:19">
      <c r="A78" s="13">
        <v>0</v>
      </c>
      <c r="B78" s="13">
        <v>0</v>
      </c>
      <c r="C78" s="13">
        <v>0</v>
      </c>
      <c r="D78" s="13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61.787819999999996</v>
      </c>
      <c r="K78" s="29">
        <v>77.06389999999999</v>
      </c>
      <c r="L78" s="29">
        <v>94.460490000000007</v>
      </c>
      <c r="M78" s="29">
        <v>122.71303999999999</v>
      </c>
      <c r="N78" s="29">
        <v>123.92552000000001</v>
      </c>
      <c r="O78" s="29">
        <v>125.17116</v>
      </c>
      <c r="P78" s="29">
        <v>20</v>
      </c>
      <c r="Q78" s="14"/>
      <c r="R78" s="15" t="s">
        <v>5</v>
      </c>
    </row>
    <row r="79" spans="1:19">
      <c r="A79" s="13">
        <v>0</v>
      </c>
      <c r="B79" s="13">
        <v>0</v>
      </c>
      <c r="C79" s="13">
        <v>0</v>
      </c>
      <c r="D79" s="13">
        <v>0</v>
      </c>
      <c r="E79" s="29">
        <v>22.816885160000002</v>
      </c>
      <c r="F79" s="29">
        <v>22.823473206134359</v>
      </c>
      <c r="G79" s="29">
        <v>15.836722</v>
      </c>
      <c r="H79" s="29">
        <v>1.602625</v>
      </c>
      <c r="I79" s="29">
        <v>0</v>
      </c>
      <c r="J79" s="29">
        <v>63.941449999999996</v>
      </c>
      <c r="K79" s="29">
        <v>73.476690000000005</v>
      </c>
      <c r="L79" s="29">
        <v>101.35138000000001</v>
      </c>
      <c r="M79" s="29">
        <v>122.33817000000001</v>
      </c>
      <c r="N79" s="29">
        <v>124.56602000000001</v>
      </c>
      <c r="O79" s="29">
        <v>125.61131</v>
      </c>
      <c r="P79" s="29">
        <v>20</v>
      </c>
      <c r="Q79" s="14"/>
      <c r="R79" s="15" t="s">
        <v>6</v>
      </c>
      <c r="S79" s="12"/>
    </row>
    <row r="80" spans="1:19">
      <c r="A80" s="18"/>
      <c r="B80" s="18"/>
      <c r="C80" s="18"/>
      <c r="D80" s="18"/>
      <c r="E80" s="18">
        <v>6.1250224122468187E-2</v>
      </c>
      <c r="F80" s="18">
        <v>5.3529259598040939E-2</v>
      </c>
      <c r="G80" s="18">
        <v>3.4872267393516981E-2</v>
      </c>
      <c r="H80" s="18">
        <v>3.1166435193148148E-3</v>
      </c>
      <c r="I80" s="18">
        <v>0</v>
      </c>
      <c r="J80" s="18">
        <v>3.784996878987449E-2</v>
      </c>
      <c r="K80" s="18">
        <v>4.0439264607354232E-2</v>
      </c>
      <c r="L80" s="18">
        <v>5.7873515810069782E-2</v>
      </c>
      <c r="M80" s="18">
        <v>6.7808775152116418E-2</v>
      </c>
      <c r="N80" s="18">
        <v>5.6249586028292546E-2</v>
      </c>
      <c r="O80" s="18">
        <v>6.2533966489820167E-2</v>
      </c>
      <c r="P80" s="18">
        <v>1.0394819030930315E-2</v>
      </c>
      <c r="Q80" s="14"/>
      <c r="R80" s="19" t="s">
        <v>7</v>
      </c>
    </row>
    <row r="81" spans="1:18">
      <c r="A81" s="173" t="s">
        <v>22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24"/>
      <c r="P81" s="24"/>
      <c r="Q81" s="14"/>
      <c r="R81" s="10"/>
    </row>
    <row r="82" spans="1:18">
      <c r="A82" s="13">
        <v>0</v>
      </c>
      <c r="B82" s="13">
        <v>0</v>
      </c>
      <c r="C82" s="13">
        <v>0</v>
      </c>
      <c r="D82" s="13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43.549730000000004</v>
      </c>
      <c r="K82" s="29">
        <v>0</v>
      </c>
      <c r="L82" s="29">
        <v>176.21295999999998</v>
      </c>
      <c r="M82" s="29">
        <v>160.52521999999999</v>
      </c>
      <c r="N82" s="29">
        <v>160.23851000000002</v>
      </c>
      <c r="O82" s="29">
        <v>90.108449999999991</v>
      </c>
      <c r="P82" s="29">
        <v>0</v>
      </c>
      <c r="Q82" s="14"/>
      <c r="R82" s="15" t="s">
        <v>3</v>
      </c>
    </row>
    <row r="83" spans="1:18">
      <c r="A83" s="13">
        <v>0</v>
      </c>
      <c r="B83" s="13">
        <v>0</v>
      </c>
      <c r="C83" s="13">
        <v>0</v>
      </c>
      <c r="D83" s="13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22.944599999999998</v>
      </c>
      <c r="K83" s="29">
        <v>0</v>
      </c>
      <c r="L83" s="29">
        <v>201.70436999999998</v>
      </c>
      <c r="M83" s="29">
        <v>224.94535999999999</v>
      </c>
      <c r="N83" s="29">
        <v>134.46218999999999</v>
      </c>
      <c r="O83" s="29">
        <v>64.295259999999999</v>
      </c>
      <c r="P83" s="29">
        <v>0</v>
      </c>
      <c r="Q83" s="14"/>
      <c r="R83" s="15" t="s">
        <v>4</v>
      </c>
    </row>
    <row r="84" spans="1:18">
      <c r="A84" s="13">
        <v>0</v>
      </c>
      <c r="B84" s="13">
        <v>0</v>
      </c>
      <c r="C84" s="13">
        <v>0</v>
      </c>
      <c r="D84" s="13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2.1196899999999999</v>
      </c>
      <c r="K84" s="29">
        <v>126.72547</v>
      </c>
      <c r="L84" s="29">
        <v>176.46276</v>
      </c>
      <c r="M84" s="29">
        <v>199.07695000000001</v>
      </c>
      <c r="N84" s="29">
        <v>108.25002000000001</v>
      </c>
      <c r="O84" s="29">
        <v>37.712499999999999</v>
      </c>
      <c r="P84" s="29">
        <v>0</v>
      </c>
      <c r="Q84" s="14"/>
      <c r="R84" s="15" t="s">
        <v>5</v>
      </c>
    </row>
    <row r="85" spans="1:18">
      <c r="A85" s="13">
        <v>0</v>
      </c>
      <c r="B85" s="13">
        <v>0</v>
      </c>
      <c r="C85" s="13">
        <v>0</v>
      </c>
      <c r="D85" s="13">
        <v>0</v>
      </c>
      <c r="E85" s="29">
        <v>92.415305099999998</v>
      </c>
      <c r="F85" s="29">
        <v>81.095631103865642</v>
      </c>
      <c r="G85" s="29">
        <v>68.333398000000003</v>
      </c>
      <c r="H85" s="29">
        <v>66.468445000000003</v>
      </c>
      <c r="I85" s="29">
        <v>63.80556</v>
      </c>
      <c r="J85" s="29">
        <v>0</v>
      </c>
      <c r="K85" s="29">
        <v>202.03402</v>
      </c>
      <c r="L85" s="29">
        <v>165.83661999999998</v>
      </c>
      <c r="M85" s="29">
        <v>186.19186999999999</v>
      </c>
      <c r="N85" s="29">
        <v>81.867809999999992</v>
      </c>
      <c r="O85" s="29">
        <v>11.365020000000001</v>
      </c>
      <c r="P85" s="29">
        <v>0</v>
      </c>
      <c r="Q85" s="14"/>
      <c r="R85" s="15" t="s">
        <v>6</v>
      </c>
    </row>
    <row r="86" spans="1:18">
      <c r="A86" s="18"/>
      <c r="B86" s="18"/>
      <c r="C86" s="18"/>
      <c r="D86" s="18"/>
      <c r="E86" s="18">
        <v>0.24808198446142665</v>
      </c>
      <c r="F86" s="18">
        <v>0.19019844396246585</v>
      </c>
      <c r="G86" s="18">
        <v>0.15046930336742784</v>
      </c>
      <c r="H86" s="18">
        <v>0.12926195981479335</v>
      </c>
      <c r="I86" s="18">
        <v>8.8459526326650759E-2</v>
      </c>
      <c r="J86" s="18">
        <v>0</v>
      </c>
      <c r="K86" s="18">
        <v>0.11119318513759256</v>
      </c>
      <c r="L86" s="18">
        <v>9.4695782627316302E-2</v>
      </c>
      <c r="M86" s="18">
        <v>0.10320117301069723</v>
      </c>
      <c r="N86" s="18">
        <v>3.6968592410216751E-2</v>
      </c>
      <c r="O86" s="18">
        <v>5.6579282537228227E-3</v>
      </c>
      <c r="P86" s="18">
        <v>0</v>
      </c>
      <c r="Q86" s="14"/>
      <c r="R86" s="19" t="s">
        <v>7</v>
      </c>
    </row>
    <row r="87" spans="1:18">
      <c r="A87" s="173" t="s">
        <v>23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24"/>
      <c r="P87" s="24"/>
      <c r="Q87" s="14"/>
      <c r="R87" s="10"/>
    </row>
    <row r="88" spans="1:18">
      <c r="A88" s="13" t="s">
        <v>10</v>
      </c>
      <c r="B88" s="13" t="s">
        <v>10</v>
      </c>
      <c r="C88" s="13" t="s">
        <v>10</v>
      </c>
      <c r="D88" s="13" t="s">
        <v>10</v>
      </c>
      <c r="E88" s="29" t="s">
        <v>10</v>
      </c>
      <c r="F88" s="29" t="s">
        <v>10</v>
      </c>
      <c r="G88" s="29" t="s">
        <v>10</v>
      </c>
      <c r="H88" s="29" t="s">
        <v>10</v>
      </c>
      <c r="I88" s="29" t="s">
        <v>10</v>
      </c>
      <c r="J88" s="29">
        <v>63.841100000000004</v>
      </c>
      <c r="K88" s="29">
        <v>43.581540000000004</v>
      </c>
      <c r="L88" s="29">
        <v>257.30278999999996</v>
      </c>
      <c r="M88" s="29">
        <v>261.78998999999999</v>
      </c>
      <c r="N88" s="29">
        <v>283.16872999999998</v>
      </c>
      <c r="O88" s="29">
        <v>214.46438000000001</v>
      </c>
      <c r="P88" s="29">
        <v>20</v>
      </c>
      <c r="Q88" s="14"/>
      <c r="R88" s="15" t="s">
        <v>3</v>
      </c>
    </row>
    <row r="89" spans="1:18">
      <c r="A89" s="13" t="s">
        <v>10</v>
      </c>
      <c r="B89" s="13" t="s">
        <v>10</v>
      </c>
      <c r="C89" s="13" t="s">
        <v>10</v>
      </c>
      <c r="D89" s="13" t="s">
        <v>10</v>
      </c>
      <c r="E89" s="29" t="s">
        <v>10</v>
      </c>
      <c r="F89" s="29" t="s">
        <v>10</v>
      </c>
      <c r="G89" s="29" t="s">
        <v>10</v>
      </c>
      <c r="H89" s="29" t="s">
        <v>10</v>
      </c>
      <c r="I89" s="29" t="s">
        <v>10</v>
      </c>
      <c r="J89" s="29">
        <v>63.873949999999994</v>
      </c>
      <c r="K89" s="29">
        <v>78.140439999999998</v>
      </c>
      <c r="L89" s="29">
        <v>289.36599999999999</v>
      </c>
      <c r="M89" s="29">
        <v>321.78998999999999</v>
      </c>
      <c r="N89" s="29">
        <v>257.74261999999999</v>
      </c>
      <c r="O89" s="29">
        <v>218.68335000000002</v>
      </c>
      <c r="P89" s="29">
        <v>20</v>
      </c>
      <c r="Q89" s="14"/>
      <c r="R89" s="15" t="s">
        <v>4</v>
      </c>
    </row>
    <row r="90" spans="1:18">
      <c r="A90" s="13" t="s">
        <v>10</v>
      </c>
      <c r="B90" s="13" t="s">
        <v>10</v>
      </c>
      <c r="C90" s="13" t="s">
        <v>10</v>
      </c>
      <c r="D90" s="13" t="s">
        <v>10</v>
      </c>
      <c r="E90" s="29" t="s">
        <v>10</v>
      </c>
      <c r="F90" s="29" t="s">
        <v>10</v>
      </c>
      <c r="G90" s="29" t="s">
        <v>10</v>
      </c>
      <c r="H90" s="29" t="s">
        <v>10</v>
      </c>
      <c r="I90" s="29" t="s">
        <v>10</v>
      </c>
      <c r="J90" s="29">
        <v>63.907510000000002</v>
      </c>
      <c r="K90" s="29">
        <v>203.78936999999999</v>
      </c>
      <c r="L90" s="29">
        <v>270.92325</v>
      </c>
      <c r="M90" s="29">
        <v>321.78998999999999</v>
      </c>
      <c r="N90" s="29">
        <v>232.17554000000001</v>
      </c>
      <c r="O90" s="29">
        <v>162.88365999999999</v>
      </c>
      <c r="P90" s="29">
        <v>20</v>
      </c>
      <c r="Q90" s="14"/>
      <c r="R90" s="15" t="s">
        <v>5</v>
      </c>
    </row>
    <row r="91" spans="1:18">
      <c r="A91" s="13" t="s">
        <v>10</v>
      </c>
      <c r="B91" s="13" t="s">
        <v>10</v>
      </c>
      <c r="C91" s="13" t="s">
        <v>10</v>
      </c>
      <c r="D91" s="13" t="s">
        <v>10</v>
      </c>
      <c r="E91" s="29">
        <v>115.23219026</v>
      </c>
      <c r="F91" s="29">
        <v>103.91910430999999</v>
      </c>
      <c r="G91" s="29">
        <v>84.170119999999997</v>
      </c>
      <c r="H91" s="29">
        <v>68.071070000000006</v>
      </c>
      <c r="I91" s="29">
        <v>63.80556</v>
      </c>
      <c r="J91" s="29">
        <v>63.941449999999996</v>
      </c>
      <c r="K91" s="29">
        <v>275.51070999999996</v>
      </c>
      <c r="L91" s="29">
        <v>267.18799999999999</v>
      </c>
      <c r="M91" s="29">
        <v>308.53003999999999</v>
      </c>
      <c r="N91" s="29">
        <v>206.43383000000003</v>
      </c>
      <c r="O91" s="29">
        <v>136.97632999999999</v>
      </c>
      <c r="P91" s="29">
        <v>20</v>
      </c>
      <c r="Q91" s="14"/>
      <c r="R91" s="15" t="s">
        <v>6</v>
      </c>
    </row>
    <row r="92" spans="1:18">
      <c r="A92" s="18"/>
      <c r="B92" s="18"/>
      <c r="C92" s="18"/>
      <c r="D92" s="18"/>
      <c r="E92" s="18">
        <v>0.30933220858389482</v>
      </c>
      <c r="F92" s="18">
        <v>0.24372770356050677</v>
      </c>
      <c r="G92" s="18">
        <v>0.18534157076094479</v>
      </c>
      <c r="H92" s="18">
        <v>0.1323786033341082</v>
      </c>
      <c r="I92" s="18">
        <v>8.8459526326650759E-2</v>
      </c>
      <c r="J92" s="18">
        <v>3.784996878987449E-2</v>
      </c>
      <c r="K92" s="18">
        <v>0.15163244974494677</v>
      </c>
      <c r="L92" s="18">
        <v>0.15256929843738609</v>
      </c>
      <c r="M92" s="18">
        <v>0.17100994816281365</v>
      </c>
      <c r="N92" s="18">
        <v>9.3218178438509311E-2</v>
      </c>
      <c r="O92" s="18">
        <v>6.8191894743542994E-2</v>
      </c>
      <c r="P92" s="18">
        <v>1.0394819030930315E-2</v>
      </c>
      <c r="Q92" s="14"/>
      <c r="R92" s="25" t="s">
        <v>24</v>
      </c>
    </row>
    <row r="93" spans="1:18">
      <c r="A93" s="173" t="s">
        <v>25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24"/>
      <c r="P93" s="24"/>
      <c r="Q93" s="14"/>
      <c r="R93" s="10"/>
    </row>
    <row r="94" spans="1:18">
      <c r="A94" s="13">
        <v>0</v>
      </c>
      <c r="B94" s="13">
        <v>0</v>
      </c>
      <c r="C94" s="13">
        <v>0</v>
      </c>
      <c r="D94" s="13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54.49192</v>
      </c>
      <c r="K94" s="29">
        <v>13.76465</v>
      </c>
      <c r="L94" s="29">
        <v>191.86573000000001</v>
      </c>
      <c r="M94" s="29">
        <v>191.72035</v>
      </c>
      <c r="N94" s="29">
        <v>197.81656000000001</v>
      </c>
      <c r="O94" s="29">
        <v>124.77301</v>
      </c>
      <c r="P94" s="29">
        <v>34.588879999999996</v>
      </c>
      <c r="Q94" s="14"/>
      <c r="R94" s="15" t="s">
        <v>3</v>
      </c>
    </row>
    <row r="95" spans="1:18">
      <c r="A95" s="13">
        <v>0</v>
      </c>
      <c r="B95" s="13">
        <v>0</v>
      </c>
      <c r="C95" s="13">
        <v>0</v>
      </c>
      <c r="D95" s="13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34.218879999999999</v>
      </c>
      <c r="K95" s="29">
        <v>14.62055</v>
      </c>
      <c r="L95" s="29">
        <v>224.79579999999999</v>
      </c>
      <c r="M95" s="29">
        <v>260.56036999999998</v>
      </c>
      <c r="N95" s="29">
        <v>172.48598000000001</v>
      </c>
      <c r="O95" s="29">
        <v>99.654740000000004</v>
      </c>
      <c r="P95" s="29">
        <v>34.944609999999997</v>
      </c>
      <c r="Q95" s="14"/>
      <c r="R95" s="15" t="s">
        <v>4</v>
      </c>
    </row>
    <row r="96" spans="1:18">
      <c r="A96" s="13">
        <v>0</v>
      </c>
      <c r="B96" s="13">
        <v>0</v>
      </c>
      <c r="C96" s="13">
        <v>0</v>
      </c>
      <c r="D96" s="13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13.74906</v>
      </c>
      <c r="K96" s="29">
        <v>141.77717000000001</v>
      </c>
      <c r="L96" s="29">
        <v>199.9529</v>
      </c>
      <c r="M96" s="29">
        <v>234.37570000000002</v>
      </c>
      <c r="N96" s="29">
        <v>146.71009000000001</v>
      </c>
      <c r="O96" s="29">
        <v>73.434429999999992</v>
      </c>
      <c r="P96" s="29">
        <v>35.743459999999999</v>
      </c>
      <c r="Q96" s="14"/>
      <c r="R96" s="15" t="s">
        <v>5</v>
      </c>
    </row>
    <row r="97" spans="1:18">
      <c r="A97" s="13">
        <v>0</v>
      </c>
      <c r="B97" s="13">
        <v>0</v>
      </c>
      <c r="C97" s="13">
        <v>0</v>
      </c>
      <c r="D97" s="13">
        <v>0</v>
      </c>
      <c r="E97" s="29">
        <v>92.415305099999998</v>
      </c>
      <c r="F97" s="29">
        <v>91.192062883865646</v>
      </c>
      <c r="G97" s="29">
        <v>78.735660999999993</v>
      </c>
      <c r="H97" s="29">
        <v>78.703708000000006</v>
      </c>
      <c r="I97" s="29">
        <v>74.678550000000001</v>
      </c>
      <c r="J97" s="29">
        <v>13.318760000000001</v>
      </c>
      <c r="K97" s="29">
        <v>217.11001000000002</v>
      </c>
      <c r="L97" s="29">
        <v>193.24251999999998</v>
      </c>
      <c r="M97" s="29">
        <v>223.52632</v>
      </c>
      <c r="N97" s="29">
        <v>116.43457000000001</v>
      </c>
      <c r="O97" s="29">
        <v>46.071849999999998</v>
      </c>
      <c r="P97" s="29">
        <v>35.743459999999999</v>
      </c>
      <c r="Q97" s="14"/>
      <c r="R97" s="15" t="s">
        <v>6</v>
      </c>
    </row>
    <row r="98" spans="1:18">
      <c r="A98" s="18"/>
      <c r="B98" s="18"/>
      <c r="C98" s="18"/>
      <c r="D98" s="18"/>
      <c r="E98" s="18">
        <v>0.24808198446142665</v>
      </c>
      <c r="F98" s="18">
        <v>0.21387821052929454</v>
      </c>
      <c r="G98" s="18">
        <v>0.17337495876970666</v>
      </c>
      <c r="H98" s="18">
        <v>0.15305601839747013</v>
      </c>
      <c r="I98" s="18">
        <v>0.10353375410796653</v>
      </c>
      <c r="J98" s="18">
        <v>7.884004043071104E-3</v>
      </c>
      <c r="K98" s="18">
        <v>0.11949053697567655</v>
      </c>
      <c r="L98" s="18">
        <v>0.11034505930158746</v>
      </c>
      <c r="M98" s="18">
        <v>0.12389465996965643</v>
      </c>
      <c r="N98" s="18">
        <v>5.2577712299728692E-2</v>
      </c>
      <c r="O98" s="18">
        <v>2.2936274799013091E-2</v>
      </c>
      <c r="P98" s="18">
        <v>1.8577339911964821E-2</v>
      </c>
      <c r="Q98" s="14"/>
      <c r="R98" s="19" t="s">
        <v>7</v>
      </c>
    </row>
    <row r="99" spans="1:18">
      <c r="A99" s="193" t="s">
        <v>26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23"/>
      <c r="P99" s="23"/>
      <c r="Q99" s="14"/>
      <c r="R99" s="10"/>
    </row>
    <row r="100" spans="1:18">
      <c r="A100" s="13">
        <v>0</v>
      </c>
      <c r="B100" s="13">
        <v>0</v>
      </c>
      <c r="C100" s="13">
        <v>0</v>
      </c>
      <c r="D100" s="13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181.89165</v>
      </c>
      <c r="K100" s="29">
        <v>377.17995999999999</v>
      </c>
      <c r="L100" s="29">
        <v>484.67840000000001</v>
      </c>
      <c r="M100" s="29">
        <v>403.87918999999999</v>
      </c>
      <c r="N100" s="29">
        <v>410.71641999999997</v>
      </c>
      <c r="O100" s="29">
        <v>569.17826000000002</v>
      </c>
      <c r="P100" s="29">
        <v>165.04747</v>
      </c>
      <c r="Q100" s="14"/>
      <c r="R100" s="15" t="s">
        <v>3</v>
      </c>
    </row>
    <row r="101" spans="1:18">
      <c r="A101" s="13">
        <v>0</v>
      </c>
      <c r="B101" s="13">
        <v>0</v>
      </c>
      <c r="C101" s="13">
        <v>0</v>
      </c>
      <c r="D101" s="13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230.42491000000001</v>
      </c>
      <c r="K101" s="29">
        <v>352.82984000000005</v>
      </c>
      <c r="L101" s="29">
        <v>465.65019999999998</v>
      </c>
      <c r="M101" s="29">
        <v>455.56023999999996</v>
      </c>
      <c r="N101" s="29">
        <v>377.72063000000003</v>
      </c>
      <c r="O101" s="29">
        <v>452.63774000000001</v>
      </c>
      <c r="P101" s="29">
        <v>180.20185000000001</v>
      </c>
      <c r="Q101" s="14"/>
      <c r="R101" s="15" t="s">
        <v>4</v>
      </c>
    </row>
    <row r="102" spans="1:18">
      <c r="A102" s="13">
        <v>0</v>
      </c>
      <c r="B102" s="13">
        <v>0</v>
      </c>
      <c r="C102" s="13">
        <v>0</v>
      </c>
      <c r="D102" s="13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267.04896000000002</v>
      </c>
      <c r="K102" s="29">
        <v>507.22577000000001</v>
      </c>
      <c r="L102" s="29">
        <v>449.01734999999996</v>
      </c>
      <c r="M102" s="29">
        <v>452.70594</v>
      </c>
      <c r="N102" s="29">
        <v>518.23609999999996</v>
      </c>
      <c r="O102" s="29">
        <v>357.42340000000002</v>
      </c>
      <c r="P102" s="29">
        <v>195.22985999999997</v>
      </c>
      <c r="Q102" s="14"/>
      <c r="R102" s="15" t="s">
        <v>5</v>
      </c>
    </row>
    <row r="103" spans="1:18">
      <c r="A103" s="13">
        <v>0</v>
      </c>
      <c r="B103" s="13">
        <v>0</v>
      </c>
      <c r="C103" s="13">
        <v>0</v>
      </c>
      <c r="D103" s="13">
        <v>0</v>
      </c>
      <c r="E103" s="29">
        <v>159.08556981999999</v>
      </c>
      <c r="F103" s="29">
        <v>173.46068919800001</v>
      </c>
      <c r="G103" s="29">
        <v>140.68745100000001</v>
      </c>
      <c r="H103" s="29">
        <v>135.21301800000001</v>
      </c>
      <c r="I103" s="29">
        <v>206.62754999999999</v>
      </c>
      <c r="J103" s="29">
        <v>400.15310999999997</v>
      </c>
      <c r="K103" s="29">
        <v>539.06894</v>
      </c>
      <c r="L103" s="29">
        <v>433.77238</v>
      </c>
      <c r="M103" s="29">
        <v>448.88481999999999</v>
      </c>
      <c r="N103" s="29">
        <v>534.67042000000004</v>
      </c>
      <c r="O103" s="29">
        <v>285.82492999999999</v>
      </c>
      <c r="P103" s="29">
        <v>195.22985999999997</v>
      </c>
      <c r="Q103" s="14"/>
      <c r="R103" s="15" t="s">
        <v>6</v>
      </c>
    </row>
    <row r="104" spans="1:18">
      <c r="A104" s="18"/>
      <c r="B104" s="18"/>
      <c r="C104" s="18"/>
      <c r="D104" s="18"/>
      <c r="E104" s="18">
        <v>0.42705333080291313</v>
      </c>
      <c r="F104" s="18">
        <v>0.40682775045996111</v>
      </c>
      <c r="G104" s="18">
        <v>0.30979203967742303</v>
      </c>
      <c r="H104" s="18">
        <v>0.26295033228403242</v>
      </c>
      <c r="I104" s="18">
        <v>0.2864668094604349</v>
      </c>
      <c r="J104" s="18">
        <v>0.23686955370375889</v>
      </c>
      <c r="K104" s="18">
        <v>0.29668662954558733</v>
      </c>
      <c r="L104" s="18">
        <v>0.24769206587913847</v>
      </c>
      <c r="M104" s="18">
        <v>0.24880484830350372</v>
      </c>
      <c r="N104" s="18">
        <v>0.24143815292945306</v>
      </c>
      <c r="O104" s="18">
        <v>0.14229424559440704</v>
      </c>
      <c r="P104" s="18">
        <v>0.10146895320669304</v>
      </c>
      <c r="Q104" s="14"/>
      <c r="R104" s="19" t="s">
        <v>7</v>
      </c>
    </row>
    <row r="105" spans="1:18">
      <c r="A105" s="177" t="s">
        <v>27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26"/>
      <c r="P105" s="26"/>
      <c r="Q105" s="14"/>
      <c r="R105" s="19"/>
    </row>
    <row r="106" spans="1:18">
      <c r="A106" s="199" t="s">
        <v>28</v>
      </c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7"/>
      <c r="P106" s="27"/>
      <c r="Q106" s="14"/>
      <c r="R106" s="10"/>
    </row>
    <row r="107" spans="1:18">
      <c r="A107" s="13">
        <v>0</v>
      </c>
      <c r="B107" s="13">
        <v>0</v>
      </c>
      <c r="C107" s="13">
        <v>0</v>
      </c>
      <c r="D107" s="13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38.203230000000005</v>
      </c>
      <c r="K107" s="29">
        <v>53.777550000000005</v>
      </c>
      <c r="L107" s="29">
        <v>51.687750000000001</v>
      </c>
      <c r="M107" s="29">
        <v>85.604830000000007</v>
      </c>
      <c r="N107" s="29">
        <v>107.83305</v>
      </c>
      <c r="O107" s="29">
        <v>581.56802000000005</v>
      </c>
      <c r="P107" s="29">
        <v>480.19814000000002</v>
      </c>
      <c r="Q107" s="14"/>
      <c r="R107" s="15" t="s">
        <v>3</v>
      </c>
    </row>
    <row r="108" spans="1:18">
      <c r="A108" s="13">
        <v>0</v>
      </c>
      <c r="B108" s="13">
        <v>0</v>
      </c>
      <c r="C108" s="13">
        <v>0</v>
      </c>
      <c r="D108" s="13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26.65549</v>
      </c>
      <c r="K108" s="29">
        <v>41.02055</v>
      </c>
      <c r="L108" s="29">
        <v>52.308750000000003</v>
      </c>
      <c r="M108" s="29">
        <v>50.991399999999999</v>
      </c>
      <c r="N108" s="29">
        <v>67.276970000000006</v>
      </c>
      <c r="O108" s="29">
        <v>502.23746999999997</v>
      </c>
      <c r="P108" s="29">
        <v>443.25412</v>
      </c>
      <c r="Q108" s="14"/>
      <c r="R108" s="15" t="s">
        <v>4</v>
      </c>
    </row>
    <row r="109" spans="1:18">
      <c r="A109" s="13">
        <v>0</v>
      </c>
      <c r="B109" s="13">
        <v>0</v>
      </c>
      <c r="C109" s="13">
        <v>0</v>
      </c>
      <c r="D109" s="13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48.794809999999998</v>
      </c>
      <c r="K109" s="29">
        <v>19.847950000000001</v>
      </c>
      <c r="L109" s="29">
        <v>41.305579999999999</v>
      </c>
      <c r="M109" s="29">
        <v>55.123739999999998</v>
      </c>
      <c r="N109" s="29">
        <v>185.22038000000001</v>
      </c>
      <c r="O109" s="29">
        <v>448.90740999999997</v>
      </c>
      <c r="P109" s="29">
        <v>449.14507000000003</v>
      </c>
      <c r="Q109" s="14"/>
      <c r="R109" s="15" t="s">
        <v>5</v>
      </c>
    </row>
    <row r="110" spans="1:18">
      <c r="A110" s="13">
        <v>0</v>
      </c>
      <c r="B110" s="13">
        <v>0</v>
      </c>
      <c r="C110" s="13">
        <v>0</v>
      </c>
      <c r="D110" s="13">
        <v>0</v>
      </c>
      <c r="E110" s="29">
        <v>64.933641120000004</v>
      </c>
      <c r="F110" s="29">
        <v>78.425599219999995</v>
      </c>
      <c r="G110" s="29">
        <v>107.426638</v>
      </c>
      <c r="H110" s="29">
        <v>19.393713000000002</v>
      </c>
      <c r="I110" s="29">
        <v>28.839569999999998</v>
      </c>
      <c r="J110" s="29">
        <v>35.17736</v>
      </c>
      <c r="K110" s="29">
        <v>21.01463</v>
      </c>
      <c r="L110" s="29">
        <v>55.781790000000001</v>
      </c>
      <c r="M110" s="29">
        <v>88.87697</v>
      </c>
      <c r="N110" s="29">
        <v>400.19241999999997</v>
      </c>
      <c r="O110" s="29">
        <v>443.20389</v>
      </c>
      <c r="P110" s="29">
        <v>449.14507000000003</v>
      </c>
      <c r="Q110" s="14"/>
      <c r="R110" s="15" t="s">
        <v>6</v>
      </c>
    </row>
    <row r="111" spans="1:18">
      <c r="A111" s="18"/>
      <c r="B111" s="18"/>
      <c r="C111" s="18"/>
      <c r="D111" s="18"/>
      <c r="E111" s="18">
        <v>0.174309509987818</v>
      </c>
      <c r="F111" s="18">
        <v>0.18393625816122347</v>
      </c>
      <c r="G111" s="18">
        <v>0.23655213784282833</v>
      </c>
      <c r="H111" s="18">
        <v>3.7715179743796262E-2</v>
      </c>
      <c r="I111" s="18">
        <v>3.9982952922351711E-2</v>
      </c>
      <c r="J111" s="18">
        <v>2.0823143330502818E-2</v>
      </c>
      <c r="K111" s="18">
        <v>1.1565792950058643E-2</v>
      </c>
      <c r="L111" s="18">
        <v>3.1852435610437595E-2</v>
      </c>
      <c r="M111" s="18">
        <v>4.9262127060846143E-2</v>
      </c>
      <c r="N111" s="18">
        <v>0.18071266912646466</v>
      </c>
      <c r="O111" s="18">
        <v>0.22064332587103777</v>
      </c>
      <c r="P111" s="18">
        <v>0.23343908606422642</v>
      </c>
      <c r="Q111" s="14"/>
      <c r="R111" s="19" t="s">
        <v>7</v>
      </c>
    </row>
    <row r="112" spans="1:18">
      <c r="A112" s="177" t="s">
        <v>29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26"/>
      <c r="P112" s="26"/>
      <c r="Q112" s="14"/>
      <c r="R112" s="10"/>
    </row>
    <row r="113" spans="1:18">
      <c r="A113" s="13" t="s">
        <v>10</v>
      </c>
      <c r="B113" s="13" t="s">
        <v>10</v>
      </c>
      <c r="C113" s="13" t="s">
        <v>10</v>
      </c>
      <c r="D113" s="13" t="s">
        <v>10</v>
      </c>
      <c r="E113" s="29" t="s">
        <v>10</v>
      </c>
      <c r="F113" s="29" t="s">
        <v>10</v>
      </c>
      <c r="G113" s="29" t="s">
        <v>10</v>
      </c>
      <c r="H113" s="29" t="s">
        <v>10</v>
      </c>
      <c r="I113" s="29" t="s">
        <v>10</v>
      </c>
      <c r="J113" s="29">
        <v>1290.07115</v>
      </c>
      <c r="K113" s="29">
        <v>1308.22704</v>
      </c>
      <c r="L113" s="29">
        <v>1308.5682300000001</v>
      </c>
      <c r="M113" s="29">
        <v>1347.3073100000001</v>
      </c>
      <c r="N113" s="29">
        <v>1374.2355400000001</v>
      </c>
      <c r="O113" s="29">
        <v>1861.2285099999999</v>
      </c>
      <c r="P113" s="29">
        <v>1759.8586200000002</v>
      </c>
      <c r="Q113" s="14"/>
      <c r="R113" s="15" t="s">
        <v>3</v>
      </c>
    </row>
    <row r="114" spans="1:18">
      <c r="A114" s="13" t="s">
        <v>10</v>
      </c>
      <c r="B114" s="13" t="s">
        <v>10</v>
      </c>
      <c r="C114" s="13" t="s">
        <v>10</v>
      </c>
      <c r="D114" s="13" t="s">
        <v>10</v>
      </c>
      <c r="E114" s="29" t="s">
        <v>10</v>
      </c>
      <c r="F114" s="29" t="s">
        <v>10</v>
      </c>
      <c r="G114" s="29" t="s">
        <v>10</v>
      </c>
      <c r="H114" s="29" t="s">
        <v>10</v>
      </c>
      <c r="I114" s="29" t="s">
        <v>10</v>
      </c>
      <c r="J114" s="29">
        <v>1278.52341</v>
      </c>
      <c r="K114" s="29">
        <v>1295.4700399999999</v>
      </c>
      <c r="L114" s="29">
        <v>1309.18923</v>
      </c>
      <c r="M114" s="29">
        <v>1312.69389</v>
      </c>
      <c r="N114" s="29">
        <v>1333.6794499999999</v>
      </c>
      <c r="O114" s="29">
        <v>1781.89796</v>
      </c>
      <c r="P114" s="29">
        <v>1722.91461</v>
      </c>
      <c r="Q114" s="14"/>
      <c r="R114" s="15" t="s">
        <v>4</v>
      </c>
    </row>
    <row r="115" spans="1:18">
      <c r="A115" s="13" t="s">
        <v>10</v>
      </c>
      <c r="B115" s="13" t="s">
        <v>10</v>
      </c>
      <c r="C115" s="13" t="s">
        <v>10</v>
      </c>
      <c r="D115" s="13" t="s">
        <v>10</v>
      </c>
      <c r="E115" s="29" t="s">
        <v>10</v>
      </c>
      <c r="F115" s="29" t="s">
        <v>10</v>
      </c>
      <c r="G115" s="29" t="s">
        <v>10</v>
      </c>
      <c r="H115" s="29" t="s">
        <v>10</v>
      </c>
      <c r="I115" s="29" t="s">
        <v>10</v>
      </c>
      <c r="J115" s="29">
        <v>1300.66273</v>
      </c>
      <c r="K115" s="29">
        <v>1274.2974299999998</v>
      </c>
      <c r="L115" s="29">
        <v>1298.18607</v>
      </c>
      <c r="M115" s="29">
        <v>1316.8262299999999</v>
      </c>
      <c r="N115" s="29">
        <v>1451.6228600000002</v>
      </c>
      <c r="O115" s="29">
        <v>1728.5679</v>
      </c>
      <c r="P115" s="29">
        <v>1728.80556</v>
      </c>
      <c r="Q115" s="14"/>
      <c r="R115" s="15" t="s">
        <v>5</v>
      </c>
    </row>
    <row r="116" spans="1:18">
      <c r="A116" s="13" t="s">
        <v>10</v>
      </c>
      <c r="B116" s="13" t="s">
        <v>10</v>
      </c>
      <c r="C116" s="13" t="s">
        <v>10</v>
      </c>
      <c r="D116" s="13" t="s">
        <v>10</v>
      </c>
      <c r="E116" s="29">
        <v>213.43364112</v>
      </c>
      <c r="F116" s="29">
        <v>252.91309921999999</v>
      </c>
      <c r="G116" s="29">
        <v>313.44768800000003</v>
      </c>
      <c r="H116" s="29">
        <v>379.00203099999999</v>
      </c>
      <c r="I116" s="29">
        <v>514.66909999999996</v>
      </c>
      <c r="J116" s="29">
        <v>1289.1864499999999</v>
      </c>
      <c r="K116" s="29">
        <v>1277.8951200000001</v>
      </c>
      <c r="L116" s="29">
        <v>1317.4842800000001</v>
      </c>
      <c r="M116" s="29">
        <v>1355.27946</v>
      </c>
      <c r="N116" s="29">
        <v>1679.8528999999999</v>
      </c>
      <c r="O116" s="29">
        <v>1722.86437</v>
      </c>
      <c r="P116" s="29">
        <v>1728.80556</v>
      </c>
      <c r="Q116" s="14"/>
      <c r="R116" s="15" t="s">
        <v>6</v>
      </c>
    </row>
    <row r="117" spans="1:18">
      <c r="A117" s="18"/>
      <c r="B117" s="18"/>
      <c r="C117" s="18"/>
      <c r="D117" s="18"/>
      <c r="E117" s="18">
        <v>0.57294666919708692</v>
      </c>
      <c r="F117" s="18">
        <v>0.59317224953534819</v>
      </c>
      <c r="G117" s="18">
        <v>0.69020796032257714</v>
      </c>
      <c r="H117" s="18">
        <v>0.73704966771596758</v>
      </c>
      <c r="I117" s="18">
        <v>0.71353319053956499</v>
      </c>
      <c r="J117" s="18">
        <v>0.76313044037676803</v>
      </c>
      <c r="K117" s="18">
        <v>0.70331337595809895</v>
      </c>
      <c r="L117" s="18">
        <v>0.75230793412086161</v>
      </c>
      <c r="M117" s="18">
        <v>0.75119515169649631</v>
      </c>
      <c r="N117" s="18">
        <v>0.75856184707054697</v>
      </c>
      <c r="O117" s="18">
        <v>0.85770574942722233</v>
      </c>
      <c r="P117" s="18">
        <v>0.89853104679330698</v>
      </c>
      <c r="Q117" s="14"/>
      <c r="R117" s="19" t="s">
        <v>7</v>
      </c>
    </row>
    <row r="118" spans="1:18">
      <c r="A118" s="185" t="s">
        <v>30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22"/>
      <c r="P118" s="22"/>
      <c r="Q118" s="14"/>
      <c r="R118" s="28"/>
    </row>
    <row r="119" spans="1:18">
      <c r="A119" s="185" t="s">
        <v>31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22"/>
      <c r="P119" s="22"/>
      <c r="Q119" s="14"/>
      <c r="R119" s="124"/>
    </row>
    <row r="120" spans="1:18">
      <c r="A120" s="13">
        <v>0</v>
      </c>
      <c r="B120" s="13">
        <v>0</v>
      </c>
      <c r="C120" s="13">
        <v>0</v>
      </c>
      <c r="D120" s="13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95.000720000000001</v>
      </c>
      <c r="K120" s="29">
        <v>109.15702999999999</v>
      </c>
      <c r="L120" s="29">
        <v>204.56027</v>
      </c>
      <c r="M120" s="29">
        <v>215.53139999999999</v>
      </c>
      <c r="N120" s="29">
        <v>198.85818</v>
      </c>
      <c r="O120" s="29">
        <v>520.15101000000004</v>
      </c>
      <c r="P120" s="29">
        <v>264.60546999999997</v>
      </c>
      <c r="Q120" s="14">
        <v>-0.49129105795641936</v>
      </c>
      <c r="R120" s="15" t="s">
        <v>3</v>
      </c>
    </row>
    <row r="121" spans="1:18">
      <c r="A121" s="13">
        <v>0</v>
      </c>
      <c r="B121" s="13">
        <v>0</v>
      </c>
      <c r="C121" s="13">
        <v>0</v>
      </c>
      <c r="D121" s="13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99.188670000000002</v>
      </c>
      <c r="K121" s="29">
        <v>108.16383</v>
      </c>
      <c r="L121" s="29">
        <v>189.46989000000002</v>
      </c>
      <c r="M121" s="29">
        <v>162.24764999999999</v>
      </c>
      <c r="N121" s="29">
        <v>190.34903</v>
      </c>
      <c r="O121" s="29">
        <v>284.44736999999998</v>
      </c>
      <c r="P121" s="29">
        <v>284.85924999999997</v>
      </c>
      <c r="Q121" s="14">
        <v>1.4480007320862853E-3</v>
      </c>
      <c r="R121" s="15" t="s">
        <v>4</v>
      </c>
    </row>
    <row r="122" spans="1:18">
      <c r="A122" s="13">
        <v>0</v>
      </c>
      <c r="B122" s="13">
        <v>0</v>
      </c>
      <c r="C122" s="13">
        <v>0</v>
      </c>
      <c r="D122" s="13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113.01517999999999</v>
      </c>
      <c r="K122" s="29">
        <v>153.00091</v>
      </c>
      <c r="L122" s="29">
        <v>218.70631</v>
      </c>
      <c r="M122" s="29">
        <v>195.91260999999997</v>
      </c>
      <c r="N122" s="29">
        <v>424.68689000000001</v>
      </c>
      <c r="O122" s="29">
        <v>283.43167</v>
      </c>
      <c r="P122" s="29">
        <v>321.42003999999997</v>
      </c>
      <c r="Q122" s="14">
        <v>0.134030082100564</v>
      </c>
      <c r="R122" s="15" t="s">
        <v>5</v>
      </c>
    </row>
    <row r="123" spans="1:18">
      <c r="A123" s="13">
        <v>0</v>
      </c>
      <c r="B123" s="13">
        <v>0</v>
      </c>
      <c r="C123" s="13">
        <v>0</v>
      </c>
      <c r="D123" s="13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102.45041999999999</v>
      </c>
      <c r="J123" s="29">
        <v>105.81444999999999</v>
      </c>
      <c r="K123" s="29">
        <v>162.56419</v>
      </c>
      <c r="L123" s="29">
        <v>203.83931000000001</v>
      </c>
      <c r="M123" s="29">
        <v>225.63728</v>
      </c>
      <c r="N123" s="29">
        <v>598.67058999999995</v>
      </c>
      <c r="O123" s="29">
        <v>238.15093999999999</v>
      </c>
      <c r="P123" s="29">
        <v>0</v>
      </c>
      <c r="Q123" s="14">
        <v>-1</v>
      </c>
      <c r="R123" s="15" t="s">
        <v>32</v>
      </c>
    </row>
    <row r="124" spans="1:18">
      <c r="A124" s="30">
        <v>0</v>
      </c>
      <c r="B124" s="30">
        <v>0</v>
      </c>
      <c r="C124" s="30">
        <v>0</v>
      </c>
      <c r="D124" s="30">
        <v>0</v>
      </c>
      <c r="E124" s="31">
        <v>233.69883300999999</v>
      </c>
      <c r="F124" s="31">
        <v>277.19008374999999</v>
      </c>
      <c r="G124" s="31">
        <v>300.92346099999997</v>
      </c>
      <c r="H124" s="31">
        <v>301.97638999999998</v>
      </c>
      <c r="I124" s="31">
        <v>409.801672</v>
      </c>
      <c r="J124" s="31">
        <v>413.01900599999999</v>
      </c>
      <c r="K124" s="31">
        <v>532.88596000000007</v>
      </c>
      <c r="L124" s="31">
        <v>816.57578000000012</v>
      </c>
      <c r="M124" s="31">
        <v>799.32893999999999</v>
      </c>
      <c r="N124" s="31">
        <v>1412.5646899999999</v>
      </c>
      <c r="O124" s="31">
        <v>1326.1809900000001</v>
      </c>
      <c r="P124" s="31">
        <v>1161.17968</v>
      </c>
      <c r="Q124" s="14"/>
      <c r="R124" s="15" t="s">
        <v>6</v>
      </c>
    </row>
    <row r="125" spans="1:18">
      <c r="A125" s="32"/>
      <c r="B125" s="32"/>
      <c r="C125" s="32"/>
      <c r="D125" s="32"/>
      <c r="E125" s="32" t="e">
        <v>#DIV/0!</v>
      </c>
      <c r="F125" s="32">
        <v>0.18609956318497756</v>
      </c>
      <c r="G125" s="32">
        <v>8.5621306970725897E-2</v>
      </c>
      <c r="H125" s="32">
        <v>3.4989927222723871E-3</v>
      </c>
      <c r="I125" s="32">
        <v>0.3570652725532617</v>
      </c>
      <c r="J125" s="32">
        <v>7.8509538145563607E-3</v>
      </c>
      <c r="K125" s="32">
        <v>0.29022139964183657</v>
      </c>
      <c r="L125" s="32">
        <v>0.5323649735489373</v>
      </c>
      <c r="M125" s="32">
        <v>-2.1120930135841265E-2</v>
      </c>
      <c r="N125" s="32">
        <v>0.76718822416213284</v>
      </c>
      <c r="O125" s="32">
        <v>-6.1153801034060873E-2</v>
      </c>
      <c r="P125" s="32">
        <v>-0.12441839480748407</v>
      </c>
      <c r="Q125" s="14"/>
      <c r="R125" s="25" t="s">
        <v>33</v>
      </c>
    </row>
    <row r="126" spans="1:18">
      <c r="A126" s="185" t="s">
        <v>34</v>
      </c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22"/>
      <c r="P126" s="22"/>
      <c r="Q126" s="14"/>
      <c r="R126" s="15"/>
    </row>
    <row r="127" spans="1:18">
      <c r="A127" s="13">
        <v>0</v>
      </c>
      <c r="B127" s="13">
        <v>0</v>
      </c>
      <c r="C127" s="13">
        <v>0</v>
      </c>
      <c r="D127" s="13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0.39626</v>
      </c>
      <c r="K127" s="29">
        <v>1.2452799999999999</v>
      </c>
      <c r="L127" s="29">
        <v>3.3879200000000003</v>
      </c>
      <c r="M127" s="29">
        <v>3.72038</v>
      </c>
      <c r="N127" s="29">
        <v>0.91110000000000002</v>
      </c>
      <c r="O127" s="29">
        <v>2.1383800000000002</v>
      </c>
      <c r="P127" s="29">
        <v>1.7318699999999998</v>
      </c>
      <c r="Q127" s="14">
        <v>-0.19010185280445957</v>
      </c>
      <c r="R127" s="15" t="s">
        <v>3</v>
      </c>
    </row>
    <row r="128" spans="1:18">
      <c r="A128" s="13">
        <v>0</v>
      </c>
      <c r="B128" s="13">
        <v>0</v>
      </c>
      <c r="C128" s="13">
        <v>0</v>
      </c>
      <c r="D128" s="13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3.7735400000000001</v>
      </c>
      <c r="K128" s="29">
        <v>5.5315000000000003</v>
      </c>
      <c r="L128" s="29">
        <v>4.6821599999999997</v>
      </c>
      <c r="M128" s="29">
        <v>4.0856599999999998</v>
      </c>
      <c r="N128" s="29">
        <v>4.6298699999999995</v>
      </c>
      <c r="O128" s="29">
        <v>2.3239299999999998</v>
      </c>
      <c r="P128" s="29">
        <v>6.1608799999999997</v>
      </c>
      <c r="Q128" s="14">
        <v>1.6510609183581262</v>
      </c>
      <c r="R128" s="15" t="s">
        <v>4</v>
      </c>
    </row>
    <row r="129" spans="1:18">
      <c r="A129" s="13">
        <v>0</v>
      </c>
      <c r="B129" s="13">
        <v>0</v>
      </c>
      <c r="C129" s="13">
        <v>0</v>
      </c>
      <c r="D129" s="13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5.2046899999999994</v>
      </c>
      <c r="K129" s="29">
        <v>1.38811</v>
      </c>
      <c r="L129" s="29">
        <v>3.3563000000000001</v>
      </c>
      <c r="M129" s="29">
        <v>2.93635</v>
      </c>
      <c r="N129" s="29">
        <v>2.5645300000000004</v>
      </c>
      <c r="O129" s="29">
        <v>3.0687500000000001</v>
      </c>
      <c r="P129" s="29">
        <v>2.2993600000000001</v>
      </c>
      <c r="Q129" s="14">
        <v>-0.25071771894093686</v>
      </c>
      <c r="R129" s="15" t="s">
        <v>5</v>
      </c>
    </row>
    <row r="130" spans="1:18">
      <c r="A130" s="13">
        <v>0</v>
      </c>
      <c r="B130" s="13">
        <v>0</v>
      </c>
      <c r="C130" s="13">
        <v>0</v>
      </c>
      <c r="D130" s="13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1.6543599999999998</v>
      </c>
      <c r="J130" s="29">
        <v>2.0248900000000001</v>
      </c>
      <c r="K130" s="29">
        <v>1.5163</v>
      </c>
      <c r="L130" s="29">
        <v>2.2618400000000003</v>
      </c>
      <c r="M130" s="29">
        <v>2.4660100000000003</v>
      </c>
      <c r="N130" s="29">
        <v>3.78592</v>
      </c>
      <c r="O130" s="29">
        <v>6.54474</v>
      </c>
      <c r="P130" s="29">
        <v>0</v>
      </c>
      <c r="Q130" s="14">
        <v>-1</v>
      </c>
      <c r="R130" s="15" t="s">
        <v>32</v>
      </c>
    </row>
    <row r="131" spans="1:18">
      <c r="A131" s="30">
        <v>0</v>
      </c>
      <c r="B131" s="30">
        <v>0</v>
      </c>
      <c r="C131" s="30">
        <v>0</v>
      </c>
      <c r="D131" s="30">
        <v>0</v>
      </c>
      <c r="E131" s="31">
        <v>4.5673163099999998</v>
      </c>
      <c r="F131" s="31">
        <v>5.2127307199999997</v>
      </c>
      <c r="G131" s="31">
        <v>8.2210169999999998</v>
      </c>
      <c r="H131" s="31">
        <v>7.4838319999999996</v>
      </c>
      <c r="I131" s="31">
        <v>6.6174460000000002</v>
      </c>
      <c r="J131" s="31">
        <v>11.399388</v>
      </c>
      <c r="K131" s="31">
        <v>9.6811899999999991</v>
      </c>
      <c r="L131" s="31">
        <v>13.688220000000001</v>
      </c>
      <c r="M131" s="31">
        <v>13.208400000000001</v>
      </c>
      <c r="N131" s="31">
        <v>11.89142</v>
      </c>
      <c r="O131" s="31">
        <v>14.075800000000001</v>
      </c>
      <c r="P131" s="31">
        <v>13.58948</v>
      </c>
      <c r="Q131" s="14"/>
      <c r="R131" s="15" t="s">
        <v>6</v>
      </c>
    </row>
    <row r="132" spans="1:18">
      <c r="A132" s="185" t="s">
        <v>35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22"/>
      <c r="P132" s="22"/>
      <c r="Q132" s="14"/>
      <c r="R132" s="15"/>
    </row>
    <row r="133" spans="1:18">
      <c r="A133" s="13">
        <v>0</v>
      </c>
      <c r="B133" s="13">
        <v>0</v>
      </c>
      <c r="C133" s="13">
        <v>0</v>
      </c>
      <c r="D133" s="13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95.396979999999999</v>
      </c>
      <c r="K133" s="29">
        <v>110.4023</v>
      </c>
      <c r="L133" s="29">
        <v>207.94819000000001</v>
      </c>
      <c r="M133" s="29">
        <v>219.25178</v>
      </c>
      <c r="N133" s="29">
        <v>199.76929000000001</v>
      </c>
      <c r="O133" s="29">
        <v>522.28939000000003</v>
      </c>
      <c r="P133" s="29">
        <v>266.33734999999996</v>
      </c>
      <c r="Q133" s="14">
        <v>-0.49005789682995482</v>
      </c>
      <c r="R133" s="15" t="s">
        <v>3</v>
      </c>
    </row>
    <row r="134" spans="1:18">
      <c r="A134" s="13">
        <v>0</v>
      </c>
      <c r="B134" s="13">
        <v>0</v>
      </c>
      <c r="C134" s="13">
        <v>0</v>
      </c>
      <c r="D134" s="13">
        <v>0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102.96221000000001</v>
      </c>
      <c r="K134" s="29">
        <v>113.69533</v>
      </c>
      <c r="L134" s="29">
        <v>194.15206000000001</v>
      </c>
      <c r="M134" s="29">
        <v>166.33331000000001</v>
      </c>
      <c r="N134" s="29">
        <v>194.97889999999998</v>
      </c>
      <c r="O134" s="29">
        <v>286.77128999999996</v>
      </c>
      <c r="P134" s="29">
        <v>291.02014000000003</v>
      </c>
      <c r="Q134" s="14">
        <v>1.4816162385014486E-2</v>
      </c>
      <c r="R134" s="15" t="s">
        <v>4</v>
      </c>
    </row>
    <row r="135" spans="1:18">
      <c r="A135" s="13">
        <v>0</v>
      </c>
      <c r="B135" s="13">
        <v>0</v>
      </c>
      <c r="C135" s="13">
        <v>0</v>
      </c>
      <c r="D135" s="13">
        <v>0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  <c r="J135" s="29">
        <v>118.21987</v>
      </c>
      <c r="K135" s="29">
        <v>154.38901999999999</v>
      </c>
      <c r="L135" s="29">
        <v>222.06260999999998</v>
      </c>
      <c r="M135" s="29">
        <v>198.84896000000001</v>
      </c>
      <c r="N135" s="29">
        <v>427.25142</v>
      </c>
      <c r="O135" s="29">
        <v>286.50041999999996</v>
      </c>
      <c r="P135" s="29">
        <v>323.71940000000001</v>
      </c>
      <c r="Q135" s="14">
        <v>0.12990898931317463</v>
      </c>
      <c r="R135" s="15" t="s">
        <v>5</v>
      </c>
    </row>
    <row r="136" spans="1:18">
      <c r="A136" s="13">
        <v>0</v>
      </c>
      <c r="B136" s="13">
        <v>0</v>
      </c>
      <c r="C136" s="13">
        <v>0</v>
      </c>
      <c r="D136" s="13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104.10478000000001</v>
      </c>
      <c r="J136" s="29">
        <v>107.83933999999999</v>
      </c>
      <c r="K136" s="29">
        <v>164.08049</v>
      </c>
      <c r="L136" s="29">
        <v>206.10114999999999</v>
      </c>
      <c r="M136" s="29">
        <v>228.10329000000002</v>
      </c>
      <c r="N136" s="29">
        <v>602.45650999999998</v>
      </c>
      <c r="O136" s="29">
        <v>244.69567999999998</v>
      </c>
      <c r="P136" s="29">
        <v>0</v>
      </c>
      <c r="Q136" s="14">
        <v>-1</v>
      </c>
      <c r="R136" s="15" t="s">
        <v>32</v>
      </c>
    </row>
    <row r="137" spans="1:18">
      <c r="A137" s="30">
        <v>0</v>
      </c>
      <c r="B137" s="30">
        <v>0</v>
      </c>
      <c r="C137" s="30">
        <v>0</v>
      </c>
      <c r="D137" s="30">
        <v>0</v>
      </c>
      <c r="E137" s="31">
        <v>238.26614931999998</v>
      </c>
      <c r="F137" s="31">
        <v>282.40281447000001</v>
      </c>
      <c r="G137" s="31">
        <v>309.14447799999999</v>
      </c>
      <c r="H137" s="31">
        <v>309.46022199999999</v>
      </c>
      <c r="I137" s="31">
        <v>416.41911799999997</v>
      </c>
      <c r="J137" s="31">
        <v>424.41840000000002</v>
      </c>
      <c r="K137" s="31">
        <v>542.56713999999988</v>
      </c>
      <c r="L137" s="31">
        <v>830.26400999999998</v>
      </c>
      <c r="M137" s="31">
        <v>812.53734000000009</v>
      </c>
      <c r="N137" s="31">
        <v>1424.4561200000001</v>
      </c>
      <c r="O137" s="31">
        <v>1340.2567799999999</v>
      </c>
      <c r="P137" s="31">
        <v>1174.7691866666667</v>
      </c>
      <c r="Q137" s="14"/>
      <c r="R137" s="15" t="s">
        <v>6</v>
      </c>
    </row>
    <row r="138" spans="1:18">
      <c r="A138" s="193" t="s">
        <v>36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23"/>
      <c r="P138" s="23"/>
      <c r="Q138" s="14"/>
      <c r="R138" s="15"/>
    </row>
    <row r="139" spans="1:18">
      <c r="A139" s="173" t="s">
        <v>37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24"/>
      <c r="P139" s="24"/>
      <c r="Q139" s="14"/>
      <c r="R139" s="15"/>
    </row>
    <row r="140" spans="1:18">
      <c r="A140" s="13">
        <v>0</v>
      </c>
      <c r="B140" s="13">
        <v>0</v>
      </c>
      <c r="C140" s="13">
        <v>0</v>
      </c>
      <c r="D140" s="13">
        <v>0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66.69541000000001</v>
      </c>
      <c r="K140" s="29">
        <v>71.598320000000001</v>
      </c>
      <c r="L140" s="29">
        <v>137.30539000000002</v>
      </c>
      <c r="M140" s="29">
        <v>148.48904999999999</v>
      </c>
      <c r="N140" s="29">
        <v>140.74625</v>
      </c>
      <c r="O140" s="29">
        <v>255.27323000000001</v>
      </c>
      <c r="P140" s="29">
        <v>175.93551000000002</v>
      </c>
      <c r="Q140" s="14">
        <v>-0.3107952996089719</v>
      </c>
      <c r="R140" s="15" t="s">
        <v>3</v>
      </c>
    </row>
    <row r="141" spans="1:18">
      <c r="A141" s="13">
        <v>0</v>
      </c>
      <c r="B141" s="13">
        <v>0</v>
      </c>
      <c r="C141" s="13">
        <v>0</v>
      </c>
      <c r="D141" s="13">
        <v>0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v>68.090820000000008</v>
      </c>
      <c r="K141" s="29">
        <v>74.874570000000006</v>
      </c>
      <c r="L141" s="29">
        <v>140.01823999999999</v>
      </c>
      <c r="M141" s="29">
        <v>129.37667999999999</v>
      </c>
      <c r="N141" s="29">
        <v>142.49302</v>
      </c>
      <c r="O141" s="29">
        <v>174.66002</v>
      </c>
      <c r="P141" s="29">
        <v>186.84776000000002</v>
      </c>
      <c r="Q141" s="14">
        <v>6.9779792765396476E-2</v>
      </c>
      <c r="R141" s="15" t="s">
        <v>4</v>
      </c>
    </row>
    <row r="142" spans="1:18">
      <c r="A142" s="13">
        <v>0</v>
      </c>
      <c r="B142" s="13">
        <v>0</v>
      </c>
      <c r="C142" s="13">
        <v>0</v>
      </c>
      <c r="D142" s="13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75.373639999999995</v>
      </c>
      <c r="K142" s="29">
        <v>109.0938</v>
      </c>
      <c r="L142" s="29">
        <v>148.9803</v>
      </c>
      <c r="M142" s="29">
        <v>140.7321</v>
      </c>
      <c r="N142" s="29">
        <v>204.57982000000001</v>
      </c>
      <c r="O142" s="29">
        <v>188.9795</v>
      </c>
      <c r="P142" s="29">
        <v>196.16014000000001</v>
      </c>
      <c r="Q142" s="14">
        <v>3.7996925592458597E-2</v>
      </c>
      <c r="R142" s="15" t="s">
        <v>5</v>
      </c>
    </row>
    <row r="143" spans="1:18">
      <c r="A143" s="13">
        <v>0</v>
      </c>
      <c r="B143" s="13">
        <v>0</v>
      </c>
      <c r="C143" s="13">
        <v>0</v>
      </c>
      <c r="D143" s="13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68.385009999999994</v>
      </c>
      <c r="J143" s="29">
        <v>72.6541</v>
      </c>
      <c r="K143" s="29">
        <v>130.60380000000001</v>
      </c>
      <c r="L143" s="29">
        <v>145.28769</v>
      </c>
      <c r="M143" s="29">
        <v>148.04115999999999</v>
      </c>
      <c r="N143" s="29">
        <v>259.16142000000002</v>
      </c>
      <c r="O143" s="29">
        <v>208.09361999999999</v>
      </c>
      <c r="P143" s="29">
        <v>0</v>
      </c>
      <c r="Q143" s="14">
        <v>-1</v>
      </c>
      <c r="R143" s="15" t="s">
        <v>32</v>
      </c>
    </row>
    <row r="144" spans="1:18">
      <c r="A144" s="30">
        <v>0</v>
      </c>
      <c r="B144" s="30">
        <v>0</v>
      </c>
      <c r="C144" s="30">
        <v>0</v>
      </c>
      <c r="D144" s="30">
        <v>0</v>
      </c>
      <c r="E144" s="31">
        <v>146.23841540000001</v>
      </c>
      <c r="F144" s="31">
        <v>177.12138827999993</v>
      </c>
      <c r="G144" s="31">
        <v>198.236842</v>
      </c>
      <c r="H144" s="31">
        <v>196.93707499999999</v>
      </c>
      <c r="I144" s="31">
        <v>273.54003399999999</v>
      </c>
      <c r="J144" s="31">
        <v>282.81397000000004</v>
      </c>
      <c r="K144" s="31">
        <v>386.17048999999997</v>
      </c>
      <c r="L144" s="31">
        <v>571.59161999999992</v>
      </c>
      <c r="M144" s="31">
        <v>566.63898999999992</v>
      </c>
      <c r="N144" s="31">
        <v>746.98051000000009</v>
      </c>
      <c r="O144" s="31">
        <v>827.00637000000006</v>
      </c>
      <c r="P144" s="31">
        <v>745.25788000000011</v>
      </c>
      <c r="Q144" s="14"/>
      <c r="R144" s="15" t="s">
        <v>6</v>
      </c>
    </row>
    <row r="145" spans="1:18">
      <c r="A145" s="34"/>
      <c r="B145" s="34"/>
      <c r="C145" s="34"/>
      <c r="D145" s="34"/>
      <c r="E145" s="34">
        <v>0.62575586500144165</v>
      </c>
      <c r="F145" s="34">
        <v>0.63898890567725786</v>
      </c>
      <c r="G145" s="34">
        <v>0.65876167096190619</v>
      </c>
      <c r="H145" s="34">
        <v>0.6521605049984206</v>
      </c>
      <c r="I145" s="34">
        <v>0.66749369924483859</v>
      </c>
      <c r="J145" s="34">
        <v>0.68474807670231053</v>
      </c>
      <c r="K145" s="34">
        <v>0.72467754639285287</v>
      </c>
      <c r="L145" s="34">
        <v>0.6999860074223605</v>
      </c>
      <c r="M145" s="34">
        <v>0.70889337498527194</v>
      </c>
      <c r="N145" s="34">
        <v>0.52881154065942293</v>
      </c>
      <c r="O145" s="34">
        <v>0.62359992809126308</v>
      </c>
      <c r="P145" s="34">
        <v>0.64181099000974606</v>
      </c>
      <c r="Q145" s="14"/>
      <c r="R145" s="19" t="s">
        <v>7</v>
      </c>
    </row>
    <row r="146" spans="1:18">
      <c r="A146" s="32"/>
      <c r="B146" s="32"/>
      <c r="C146" s="32"/>
      <c r="D146" s="32"/>
      <c r="E146" s="32" t="e">
        <v>#DIV/0!</v>
      </c>
      <c r="F146" s="32">
        <v>0.21118235448276002</v>
      </c>
      <c r="G146" s="32">
        <v>0.11921459020307568</v>
      </c>
      <c r="H146" s="32">
        <v>-6.5566369343191822E-3</v>
      </c>
      <c r="I146" s="32">
        <v>0.38897175150996843</v>
      </c>
      <c r="J146" s="32">
        <v>3.3903395654326873E-2</v>
      </c>
      <c r="K146" s="32">
        <v>0.36545761866006798</v>
      </c>
      <c r="L146" s="32">
        <v>0.48015354565285384</v>
      </c>
      <c r="M146" s="32">
        <v>-8.6646301777482115E-3</v>
      </c>
      <c r="N146" s="32">
        <v>0.31826528562745082</v>
      </c>
      <c r="O146" s="32">
        <v>0.1071324605243047</v>
      </c>
      <c r="P146" s="32">
        <v>-9.8848682386811548E-2</v>
      </c>
      <c r="Q146" s="14"/>
      <c r="R146" s="25" t="s">
        <v>33</v>
      </c>
    </row>
    <row r="147" spans="1:18">
      <c r="A147" s="177" t="s">
        <v>38</v>
      </c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26"/>
      <c r="P147" s="26"/>
      <c r="Q147" s="14"/>
      <c r="R147" s="15"/>
    </row>
    <row r="148" spans="1:18">
      <c r="A148" s="13">
        <v>0</v>
      </c>
      <c r="B148" s="13">
        <v>0</v>
      </c>
      <c r="C148" s="13">
        <v>0</v>
      </c>
      <c r="D148" s="13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28.305309999999992</v>
      </c>
      <c r="K148" s="29">
        <v>37.558709999999991</v>
      </c>
      <c r="L148" s="29">
        <v>67.254879999999986</v>
      </c>
      <c r="M148" s="29">
        <v>67.042349999999999</v>
      </c>
      <c r="N148" s="29">
        <v>58.111930000000001</v>
      </c>
      <c r="O148" s="29">
        <v>264.87778000000003</v>
      </c>
      <c r="P148" s="29">
        <v>88.669959999999946</v>
      </c>
      <c r="Q148" s="14">
        <v>-0.66524198443523674</v>
      </c>
      <c r="R148" s="15" t="s">
        <v>3</v>
      </c>
    </row>
    <row r="149" spans="1:18">
      <c r="A149" s="13">
        <v>0</v>
      </c>
      <c r="B149" s="13">
        <v>0</v>
      </c>
      <c r="C149" s="13">
        <v>0</v>
      </c>
      <c r="D149" s="13">
        <v>0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  <c r="J149" s="29">
        <v>31.097849999999994</v>
      </c>
      <c r="K149" s="29">
        <v>33.289259999999999</v>
      </c>
      <c r="L149" s="29">
        <v>49.451650000000029</v>
      </c>
      <c r="M149" s="29">
        <v>32.87097</v>
      </c>
      <c r="N149" s="29">
        <v>47.856009999999998</v>
      </c>
      <c r="O149" s="29">
        <v>109.78734999999998</v>
      </c>
      <c r="P149" s="29">
        <v>98.011489999999952</v>
      </c>
      <c r="Q149" s="14">
        <v>-0.10726062702123718</v>
      </c>
      <c r="R149" s="15" t="s">
        <v>4</v>
      </c>
    </row>
    <row r="150" spans="1:18">
      <c r="A150" s="13">
        <v>0</v>
      </c>
      <c r="B150" s="13">
        <v>0</v>
      </c>
      <c r="C150" s="13">
        <v>0</v>
      </c>
      <c r="D150" s="13">
        <v>0</v>
      </c>
      <c r="E150" s="29">
        <v>0</v>
      </c>
      <c r="F150" s="29">
        <v>0</v>
      </c>
      <c r="G150" s="29">
        <v>0</v>
      </c>
      <c r="H150" s="29">
        <v>0</v>
      </c>
      <c r="I150" s="29">
        <v>0</v>
      </c>
      <c r="J150" s="29">
        <v>37.641539999999992</v>
      </c>
      <c r="K150" s="29">
        <v>43.907110000000003</v>
      </c>
      <c r="L150" s="29">
        <v>69.726010000000002</v>
      </c>
      <c r="M150" s="29">
        <v>55.18050999999997</v>
      </c>
      <c r="N150" s="29">
        <v>220.10706999999999</v>
      </c>
      <c r="O150" s="29">
        <v>94.452169999999995</v>
      </c>
      <c r="P150" s="29">
        <v>125.25989999999996</v>
      </c>
      <c r="Q150" s="14">
        <v>0.32617281318152846</v>
      </c>
      <c r="R150" s="15" t="s">
        <v>5</v>
      </c>
    </row>
    <row r="151" spans="1:18">
      <c r="A151" s="13">
        <v>0</v>
      </c>
      <c r="B151" s="13">
        <v>0</v>
      </c>
      <c r="C151" s="13">
        <v>0</v>
      </c>
      <c r="D151" s="13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34.06541</v>
      </c>
      <c r="J151" s="29">
        <v>33.160349999999994</v>
      </c>
      <c r="K151" s="29">
        <v>31.96038999999999</v>
      </c>
      <c r="L151" s="29">
        <v>58.551620000000014</v>
      </c>
      <c r="M151" s="29">
        <v>77.596120000000013</v>
      </c>
      <c r="N151" s="29">
        <v>339.50916999999993</v>
      </c>
      <c r="O151" s="29">
        <v>30.057320000000004</v>
      </c>
      <c r="P151" s="29">
        <v>0</v>
      </c>
      <c r="Q151" s="14">
        <v>-1</v>
      </c>
      <c r="R151" s="15" t="s">
        <v>32</v>
      </c>
    </row>
    <row r="152" spans="1:18">
      <c r="A152" s="30">
        <v>0</v>
      </c>
      <c r="B152" s="30">
        <v>0</v>
      </c>
      <c r="C152" s="30">
        <v>0</v>
      </c>
      <c r="D152" s="30">
        <v>0</v>
      </c>
      <c r="E152" s="31">
        <v>87.460417609999979</v>
      </c>
      <c r="F152" s="31">
        <v>100.06869547000005</v>
      </c>
      <c r="G152" s="31">
        <v>102.68661899999998</v>
      </c>
      <c r="H152" s="31">
        <v>105.03931499999999</v>
      </c>
      <c r="I152" s="31">
        <v>136.261638</v>
      </c>
      <c r="J152" s="31">
        <v>130.20504999999991</v>
      </c>
      <c r="K152" s="31">
        <v>146.7154700000001</v>
      </c>
      <c r="L152" s="31">
        <v>244.9841600000002</v>
      </c>
      <c r="M152" s="31">
        <v>232.68995000000007</v>
      </c>
      <c r="N152" s="31">
        <v>665.58417999999983</v>
      </c>
      <c r="O152" s="31">
        <v>499.17462</v>
      </c>
      <c r="P152" s="31">
        <v>415.92179999999985</v>
      </c>
      <c r="Q152" s="14"/>
      <c r="R152" s="15" t="s">
        <v>6</v>
      </c>
    </row>
    <row r="153" spans="1:18">
      <c r="A153" s="34"/>
      <c r="B153" s="34"/>
      <c r="C153" s="34"/>
      <c r="D153" s="34"/>
      <c r="E153" s="34">
        <v>0.37424413499855835</v>
      </c>
      <c r="F153" s="34">
        <v>0.3610110943227422</v>
      </c>
      <c r="G153" s="34">
        <v>0.34123832903809381</v>
      </c>
      <c r="H153" s="34">
        <v>0.3478394950015794</v>
      </c>
      <c r="I153" s="34">
        <v>0.33250630075516141</v>
      </c>
      <c r="J153" s="34">
        <v>0.31525195719443455</v>
      </c>
      <c r="K153" s="34">
        <v>0.27532245360714713</v>
      </c>
      <c r="L153" s="34">
        <v>0.3000139925776395</v>
      </c>
      <c r="M153" s="34">
        <v>0.29110662501472806</v>
      </c>
      <c r="N153" s="34">
        <v>0.47118845934057707</v>
      </c>
      <c r="O153" s="34">
        <v>0.37640007190873698</v>
      </c>
      <c r="P153" s="34">
        <v>0.35818900999025394</v>
      </c>
      <c r="Q153" s="14"/>
      <c r="R153" s="35" t="s">
        <v>39</v>
      </c>
    </row>
    <row r="154" spans="1:18">
      <c r="A154" s="36"/>
      <c r="B154" s="36"/>
      <c r="C154" s="36"/>
      <c r="D154" s="36"/>
      <c r="E154" s="36" t="e">
        <v>#DIV/0!</v>
      </c>
      <c r="F154" s="36">
        <v>0.14415981771573971</v>
      </c>
      <c r="G154" s="36">
        <v>2.6161263696944603E-2</v>
      </c>
      <c r="H154" s="36">
        <v>2.2911417504163811E-2</v>
      </c>
      <c r="I154" s="36">
        <v>0.2972441604364997</v>
      </c>
      <c r="J154" s="36">
        <v>-4.4448225405892217E-2</v>
      </c>
      <c r="K154" s="36">
        <v>0.12680322307007441</v>
      </c>
      <c r="L154" s="36">
        <v>0.66979092252507555</v>
      </c>
      <c r="M154" s="36">
        <v>-5.0183693509001204E-2</v>
      </c>
      <c r="N154" s="36">
        <v>1.8603907474302162</v>
      </c>
      <c r="O154" s="36">
        <v>-0.25002030547060161</v>
      </c>
      <c r="P154" s="36">
        <v>-0.16678095532982051</v>
      </c>
      <c r="Q154" s="14"/>
      <c r="R154" s="25" t="s">
        <v>33</v>
      </c>
    </row>
    <row r="155" spans="1:18">
      <c r="A155" s="193" t="s">
        <v>40</v>
      </c>
      <c r="B155" s="19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23"/>
      <c r="P155" s="23"/>
      <c r="Q155" s="14"/>
      <c r="R155" s="10"/>
    </row>
    <row r="156" spans="1:18">
      <c r="A156" s="173" t="s">
        <v>41</v>
      </c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24"/>
      <c r="P156" s="24"/>
      <c r="Q156" s="14"/>
      <c r="R156" s="10"/>
    </row>
    <row r="157" spans="1:18">
      <c r="A157" s="13">
        <v>0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29">
        <v>0</v>
      </c>
      <c r="H157" s="29">
        <v>0</v>
      </c>
      <c r="I157" s="29">
        <v>0</v>
      </c>
      <c r="J157" s="29">
        <v>1.7623800000000001</v>
      </c>
      <c r="K157" s="29">
        <v>0.48663999999999996</v>
      </c>
      <c r="L157" s="29">
        <v>0.98283000000000009</v>
      </c>
      <c r="M157" s="29">
        <v>1.3962000000000001</v>
      </c>
      <c r="N157" s="29">
        <v>1.4039300000000001</v>
      </c>
      <c r="O157" s="29">
        <v>1.17733</v>
      </c>
      <c r="P157" s="29">
        <v>2.8544800000000001</v>
      </c>
      <c r="Q157" s="14">
        <v>1.4245368758122194</v>
      </c>
      <c r="R157" s="15" t="s">
        <v>3</v>
      </c>
    </row>
    <row r="158" spans="1:18">
      <c r="A158" s="13">
        <v>0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29">
        <v>0</v>
      </c>
      <c r="H158" s="29">
        <v>0</v>
      </c>
      <c r="I158" s="29">
        <v>0</v>
      </c>
      <c r="J158" s="29">
        <v>0.72924</v>
      </c>
      <c r="K158" s="29">
        <v>0.71153</v>
      </c>
      <c r="L158" s="29">
        <v>0.88240999999999992</v>
      </c>
      <c r="M158" s="29">
        <v>1.42292</v>
      </c>
      <c r="N158" s="29">
        <v>1.3559400000000001</v>
      </c>
      <c r="O158" s="29">
        <v>1.2038499999999999</v>
      </c>
      <c r="P158" s="29">
        <v>6.2655900000000004</v>
      </c>
      <c r="Q158" s="14">
        <v>4.2046268222785237</v>
      </c>
      <c r="R158" s="15" t="s">
        <v>4</v>
      </c>
    </row>
    <row r="159" spans="1:18">
      <c r="A159" s="13">
        <v>0</v>
      </c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29">
        <v>0</v>
      </c>
      <c r="H159" s="29">
        <v>0</v>
      </c>
      <c r="I159" s="29">
        <v>0</v>
      </c>
      <c r="J159" s="29">
        <v>0.69107000000000007</v>
      </c>
      <c r="K159" s="29">
        <v>2.1816900000000001</v>
      </c>
      <c r="L159" s="29">
        <v>1.1186099999999999</v>
      </c>
      <c r="M159" s="29">
        <v>1.63106</v>
      </c>
      <c r="N159" s="29">
        <v>1.5101500000000001</v>
      </c>
      <c r="O159" s="29">
        <v>1.3512500000000001</v>
      </c>
      <c r="P159" s="29">
        <v>4.1915800000000001</v>
      </c>
      <c r="Q159" s="14">
        <v>2.1020018501387603</v>
      </c>
      <c r="R159" s="15" t="s">
        <v>5</v>
      </c>
    </row>
    <row r="160" spans="1:18">
      <c r="A160" s="13">
        <v>0</v>
      </c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29">
        <v>0</v>
      </c>
      <c r="H160" s="29">
        <v>0</v>
      </c>
      <c r="I160" s="29">
        <v>0.46785000000000004</v>
      </c>
      <c r="J160" s="29">
        <v>0.66622999999999999</v>
      </c>
      <c r="K160" s="29">
        <v>0.99804999999999999</v>
      </c>
      <c r="L160" s="29">
        <v>1.7424000000000002</v>
      </c>
      <c r="M160" s="29">
        <v>1.5983699999999998</v>
      </c>
      <c r="N160" s="29">
        <v>1.4324400000000002</v>
      </c>
      <c r="O160" s="29">
        <v>5.94435</v>
      </c>
      <c r="P160" s="29">
        <v>0</v>
      </c>
      <c r="Q160" s="14">
        <v>-1</v>
      </c>
      <c r="R160" s="15" t="s">
        <v>32</v>
      </c>
    </row>
    <row r="161" spans="1:18">
      <c r="A161" s="30">
        <v>0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1">
        <v>1.0276639999999999</v>
      </c>
      <c r="H161" s="31">
        <v>1.2803469999999999</v>
      </c>
      <c r="I161" s="31">
        <v>1.871381</v>
      </c>
      <c r="J161" s="31">
        <v>3.8489200000000001</v>
      </c>
      <c r="K161" s="31">
        <v>4.37791</v>
      </c>
      <c r="L161" s="31">
        <v>4.7262500000000003</v>
      </c>
      <c r="M161" s="31">
        <v>6.0485499999999996</v>
      </c>
      <c r="N161" s="31">
        <v>5.7024600000000003</v>
      </c>
      <c r="O161" s="31">
        <v>9.6767800000000008</v>
      </c>
      <c r="P161" s="31">
        <v>17.748866666666668</v>
      </c>
      <c r="Q161" s="14"/>
      <c r="R161" s="15" t="s">
        <v>6</v>
      </c>
    </row>
    <row r="162" spans="1:18">
      <c r="A162" s="34"/>
      <c r="B162" s="34"/>
      <c r="C162" s="34"/>
      <c r="D162" s="34"/>
      <c r="E162" s="34">
        <v>0</v>
      </c>
      <c r="F162" s="34">
        <v>0</v>
      </c>
      <c r="G162" s="34">
        <v>3.3242191697824856E-3</v>
      </c>
      <c r="H162" s="34">
        <v>4.1373556566504368E-3</v>
      </c>
      <c r="I162" s="34">
        <v>4.4939843516022242E-3</v>
      </c>
      <c r="J162" s="34">
        <v>9.0686925920271128E-3</v>
      </c>
      <c r="K162" s="34">
        <v>8.0688815765731798E-3</v>
      </c>
      <c r="L162" s="34">
        <v>5.6924664240233661E-3</v>
      </c>
      <c r="M162" s="34">
        <v>7.4440271261872089E-3</v>
      </c>
      <c r="N162" s="34">
        <v>4.0032542385370212E-3</v>
      </c>
      <c r="O162" s="34">
        <v>7.2200940479480369E-3</v>
      </c>
      <c r="P162" s="34">
        <v>1.5108386283971199E-2</v>
      </c>
      <c r="Q162" s="14"/>
      <c r="R162" s="19" t="s">
        <v>7</v>
      </c>
    </row>
    <row r="163" spans="1:18">
      <c r="A163" s="32"/>
      <c r="B163" s="32"/>
      <c r="C163" s="32"/>
      <c r="D163" s="32"/>
      <c r="E163" s="32" t="e">
        <v>#DIV/0!</v>
      </c>
      <c r="F163" s="32" t="e">
        <v>#DIV/0!</v>
      </c>
      <c r="G163" s="32" t="e">
        <v>#DIV/0!</v>
      </c>
      <c r="H163" s="32">
        <v>0.24588094941537308</v>
      </c>
      <c r="I163" s="32">
        <v>0.46162017015699663</v>
      </c>
      <c r="J163" s="32">
        <v>1.0567270908489506</v>
      </c>
      <c r="K163" s="32">
        <v>0.13743855419182527</v>
      </c>
      <c r="L163" s="32">
        <v>7.9567647576126665E-2</v>
      </c>
      <c r="M163" s="32">
        <v>0.27977783655117672</v>
      </c>
      <c r="N163" s="32">
        <v>-5.721867224376076E-2</v>
      </c>
      <c r="O163" s="32">
        <v>0.69694833457840999</v>
      </c>
      <c r="P163" s="32">
        <v>0.83417073310198919</v>
      </c>
      <c r="Q163" s="14"/>
      <c r="R163" s="25" t="s">
        <v>33</v>
      </c>
    </row>
    <row r="164" spans="1:18">
      <c r="A164" s="173" t="s">
        <v>42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24"/>
      <c r="P164" s="24"/>
      <c r="Q164" s="14"/>
      <c r="R164" s="10"/>
    </row>
    <row r="165" spans="1:18">
      <c r="A165" s="13">
        <v>0</v>
      </c>
      <c r="B165" s="13">
        <v>0</v>
      </c>
      <c r="C165" s="13">
        <v>0</v>
      </c>
      <c r="D165" s="13">
        <v>0</v>
      </c>
      <c r="E165" s="29">
        <v>0</v>
      </c>
      <c r="F165" s="29">
        <v>0</v>
      </c>
      <c r="G165" s="29">
        <v>0</v>
      </c>
      <c r="H165" s="29">
        <v>0</v>
      </c>
      <c r="I165" s="29">
        <v>0</v>
      </c>
      <c r="J165" s="29">
        <v>14.821579999999999</v>
      </c>
      <c r="K165" s="29">
        <v>14.23887</v>
      </c>
      <c r="L165" s="29">
        <v>28.656580000000002</v>
      </c>
      <c r="M165" s="29">
        <v>30.168800000000001</v>
      </c>
      <c r="N165" s="29">
        <v>32.191659999999999</v>
      </c>
      <c r="O165" s="29">
        <v>37.8474</v>
      </c>
      <c r="P165" s="29">
        <v>40.206879999999998</v>
      </c>
      <c r="Q165" s="14">
        <v>6.2341931017718455E-2</v>
      </c>
      <c r="R165" s="15" t="s">
        <v>3</v>
      </c>
    </row>
    <row r="166" spans="1:18">
      <c r="A166" s="13">
        <v>0</v>
      </c>
      <c r="B166" s="13">
        <v>0</v>
      </c>
      <c r="C166" s="13">
        <v>0</v>
      </c>
      <c r="D166" s="13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15.17099</v>
      </c>
      <c r="K166" s="29">
        <v>16.28407</v>
      </c>
      <c r="L166" s="29">
        <v>30.052849999999999</v>
      </c>
      <c r="M166" s="29">
        <v>29.08643</v>
      </c>
      <c r="N166" s="29">
        <v>31.820209999999999</v>
      </c>
      <c r="O166" s="29">
        <v>37.947339999999997</v>
      </c>
      <c r="P166" s="29">
        <v>41.315080000000002</v>
      </c>
      <c r="Q166" s="14">
        <v>8.8747722501761883E-2</v>
      </c>
      <c r="R166" s="15" t="s">
        <v>4</v>
      </c>
    </row>
    <row r="167" spans="1:18">
      <c r="A167" s="13">
        <v>0</v>
      </c>
      <c r="B167" s="13">
        <v>0</v>
      </c>
      <c r="C167" s="13">
        <v>0</v>
      </c>
      <c r="D167" s="13">
        <v>0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13.773190000000001</v>
      </c>
      <c r="K167" s="29">
        <v>31.126429999999999</v>
      </c>
      <c r="L167" s="29">
        <v>35.471470000000004</v>
      </c>
      <c r="M167" s="29">
        <v>28.952779999999997</v>
      </c>
      <c r="N167" s="29">
        <v>37.669419999999995</v>
      </c>
      <c r="O167" s="29">
        <v>25.053470000000001</v>
      </c>
      <c r="P167" s="29">
        <v>40.799860000000002</v>
      </c>
      <c r="Q167" s="14">
        <v>0.62851133994612329</v>
      </c>
      <c r="R167" s="15" t="s">
        <v>5</v>
      </c>
    </row>
    <row r="168" spans="1:18">
      <c r="A168" s="13">
        <v>0</v>
      </c>
      <c r="B168" s="13">
        <v>0</v>
      </c>
      <c r="C168" s="13">
        <v>0</v>
      </c>
      <c r="D168" s="13">
        <v>0</v>
      </c>
      <c r="E168" s="29">
        <v>0</v>
      </c>
      <c r="F168" s="29">
        <v>0</v>
      </c>
      <c r="G168" s="29">
        <v>0</v>
      </c>
      <c r="H168" s="29">
        <v>0</v>
      </c>
      <c r="I168" s="29">
        <v>13.36124</v>
      </c>
      <c r="J168" s="29">
        <v>13.469049999999999</v>
      </c>
      <c r="K168" s="29">
        <v>25.808209999999999</v>
      </c>
      <c r="L168" s="29">
        <v>29.449770000000001</v>
      </c>
      <c r="M168" s="29">
        <v>27.321860000000001</v>
      </c>
      <c r="N168" s="29">
        <v>60.335650000000001</v>
      </c>
      <c r="O168" s="29">
        <v>38.979639999999996</v>
      </c>
      <c r="P168" s="29">
        <v>0</v>
      </c>
      <c r="Q168" s="14">
        <v>-1</v>
      </c>
      <c r="R168" s="15" t="s">
        <v>32</v>
      </c>
    </row>
    <row r="169" spans="1:18">
      <c r="A169" s="30">
        <v>0</v>
      </c>
      <c r="B169" s="30">
        <v>0</v>
      </c>
      <c r="C169" s="30">
        <v>0</v>
      </c>
      <c r="D169" s="30">
        <v>0</v>
      </c>
      <c r="E169" s="31">
        <v>36.468924380000004</v>
      </c>
      <c r="F169" s="31">
        <v>45.979858539999995</v>
      </c>
      <c r="G169" s="31">
        <v>43.160623000000001</v>
      </c>
      <c r="H169" s="31">
        <v>49.808708000000003</v>
      </c>
      <c r="I169" s="31">
        <v>53.444947999999997</v>
      </c>
      <c r="J169" s="31">
        <v>57.234809999999996</v>
      </c>
      <c r="K169" s="31">
        <v>87.457579999999993</v>
      </c>
      <c r="L169" s="31">
        <v>123.63067000000001</v>
      </c>
      <c r="M169" s="31">
        <v>115.52987</v>
      </c>
      <c r="N169" s="31">
        <v>162.01693999999998</v>
      </c>
      <c r="O169" s="31">
        <v>139.82784999999998</v>
      </c>
      <c r="P169" s="31">
        <v>163.09576000000001</v>
      </c>
      <c r="Q169" s="14"/>
      <c r="R169" s="15" t="s">
        <v>6</v>
      </c>
    </row>
    <row r="170" spans="1:18">
      <c r="A170" s="34"/>
      <c r="B170" s="34"/>
      <c r="C170" s="34"/>
      <c r="D170" s="34"/>
      <c r="E170" s="34">
        <v>0.15305961205181912</v>
      </c>
      <c r="F170" s="34">
        <v>0.16281657329192267</v>
      </c>
      <c r="G170" s="34">
        <v>0.13961311319298417</v>
      </c>
      <c r="H170" s="34">
        <v>0.16095350697447636</v>
      </c>
      <c r="I170" s="34">
        <v>0.12834412660179545</v>
      </c>
      <c r="J170" s="34">
        <v>0.13485468584773891</v>
      </c>
      <c r="K170" s="34">
        <v>0.1611921798286568</v>
      </c>
      <c r="L170" s="34">
        <v>0.14890525003004768</v>
      </c>
      <c r="M170" s="34">
        <v>0.14218407488817683</v>
      </c>
      <c r="N170" s="34">
        <v>0.11373950922405386</v>
      </c>
      <c r="O170" s="34">
        <v>0.10432914952312347</v>
      </c>
      <c r="P170" s="34">
        <v>0.13883217388666272</v>
      </c>
      <c r="Q170" s="14"/>
      <c r="R170" s="19" t="s">
        <v>7</v>
      </c>
    </row>
    <row r="171" spans="1:18">
      <c r="A171" s="32"/>
      <c r="B171" s="32"/>
      <c r="C171" s="32"/>
      <c r="D171" s="32"/>
      <c r="E171" s="32" t="e">
        <v>#DIV/0!</v>
      </c>
      <c r="F171" s="32">
        <v>0.26079557655437458</v>
      </c>
      <c r="G171" s="32">
        <v>-6.1314576197475934E-2</v>
      </c>
      <c r="H171" s="32">
        <v>0.15403125668505768</v>
      </c>
      <c r="I171" s="32">
        <v>7.300410201364782E-2</v>
      </c>
      <c r="J171" s="32">
        <v>7.0911510663271615E-2</v>
      </c>
      <c r="K171" s="32">
        <v>0.52804875214926028</v>
      </c>
      <c r="L171" s="32">
        <v>0.4136072596566247</v>
      </c>
      <c r="M171" s="32">
        <v>-6.5524193956079113E-2</v>
      </c>
      <c r="N171" s="32">
        <v>0.4023813927947808</v>
      </c>
      <c r="O171" s="32">
        <v>-0.13695537022239768</v>
      </c>
      <c r="P171" s="32">
        <v>0.16640397460162637</v>
      </c>
      <c r="Q171" s="14"/>
      <c r="R171" s="25" t="s">
        <v>33</v>
      </c>
    </row>
    <row r="172" spans="1:18">
      <c r="A172" s="193" t="s">
        <v>43</v>
      </c>
      <c r="B172" s="19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23"/>
      <c r="P172" s="23"/>
      <c r="Q172" s="14"/>
      <c r="R172" s="10"/>
    </row>
    <row r="173" spans="1:18">
      <c r="A173" s="13">
        <v>0</v>
      </c>
      <c r="B173" s="13">
        <v>0</v>
      </c>
      <c r="C173" s="13">
        <v>0</v>
      </c>
      <c r="D173" s="13">
        <v>0</v>
      </c>
      <c r="E173" s="29">
        <v>0</v>
      </c>
      <c r="F173" s="29">
        <v>0</v>
      </c>
      <c r="G173" s="29">
        <v>0</v>
      </c>
      <c r="H173" s="29">
        <v>0</v>
      </c>
      <c r="I173" s="29">
        <v>0</v>
      </c>
      <c r="J173" s="29">
        <v>16.583959999999998</v>
      </c>
      <c r="K173" s="29">
        <v>14.72551</v>
      </c>
      <c r="L173" s="29">
        <v>29.639410000000002</v>
      </c>
      <c r="M173" s="29">
        <v>31.564990000000002</v>
      </c>
      <c r="N173" s="29">
        <v>33.595589999999994</v>
      </c>
      <c r="O173" s="29">
        <v>39.024730000000005</v>
      </c>
      <c r="P173" s="29">
        <v>43.061360000000001</v>
      </c>
      <c r="Q173" s="14">
        <v>0.10343774319514809</v>
      </c>
      <c r="R173" s="15" t="s">
        <v>3</v>
      </c>
    </row>
    <row r="174" spans="1:18">
      <c r="A174" s="13">
        <v>0</v>
      </c>
      <c r="B174" s="13">
        <v>0</v>
      </c>
      <c r="C174" s="13">
        <v>0</v>
      </c>
      <c r="D174" s="13">
        <v>0</v>
      </c>
      <c r="E174" s="29">
        <v>0</v>
      </c>
      <c r="F174" s="29">
        <v>0</v>
      </c>
      <c r="G174" s="29">
        <v>0</v>
      </c>
      <c r="H174" s="29">
        <v>0</v>
      </c>
      <c r="I174" s="29">
        <v>0</v>
      </c>
      <c r="J174" s="29">
        <v>15.900229999999999</v>
      </c>
      <c r="K174" s="29">
        <v>16.9956</v>
      </c>
      <c r="L174" s="29">
        <v>30.935269999999999</v>
      </c>
      <c r="M174" s="29">
        <v>30.509349999999998</v>
      </c>
      <c r="N174" s="29">
        <v>33.176160000000003</v>
      </c>
      <c r="O174" s="29">
        <v>39.151199999999996</v>
      </c>
      <c r="P174" s="29">
        <v>47.580660000000002</v>
      </c>
      <c r="Q174" s="14">
        <v>0.21530527799914201</v>
      </c>
      <c r="R174" s="15" t="s">
        <v>4</v>
      </c>
    </row>
    <row r="175" spans="1:18">
      <c r="A175" s="13">
        <v>0</v>
      </c>
      <c r="B175" s="13">
        <v>0</v>
      </c>
      <c r="C175" s="13">
        <v>0</v>
      </c>
      <c r="D175" s="13">
        <v>0</v>
      </c>
      <c r="E175" s="29">
        <v>0</v>
      </c>
      <c r="F175" s="29">
        <v>0</v>
      </c>
      <c r="G175" s="29">
        <v>0</v>
      </c>
      <c r="H175" s="29">
        <v>0</v>
      </c>
      <c r="I175" s="29">
        <v>0</v>
      </c>
      <c r="J175" s="29">
        <v>14.464259999999999</v>
      </c>
      <c r="K175" s="29">
        <v>33.308120000000002</v>
      </c>
      <c r="L175" s="29">
        <v>36.59008</v>
      </c>
      <c r="M175" s="29">
        <v>30.583839999999999</v>
      </c>
      <c r="N175" s="29">
        <v>39.179569999999998</v>
      </c>
      <c r="O175" s="29">
        <v>26.404720000000001</v>
      </c>
      <c r="P175" s="29">
        <v>44.991440000000004</v>
      </c>
      <c r="Q175" s="14">
        <v>0.70391657249158501</v>
      </c>
      <c r="R175" s="15" t="s">
        <v>5</v>
      </c>
    </row>
    <row r="176" spans="1:18">
      <c r="A176" s="13">
        <v>0</v>
      </c>
      <c r="B176" s="13">
        <v>0</v>
      </c>
      <c r="C176" s="13">
        <v>0</v>
      </c>
      <c r="D176" s="13">
        <v>0</v>
      </c>
      <c r="E176" s="29">
        <v>0</v>
      </c>
      <c r="F176" s="29">
        <v>0</v>
      </c>
      <c r="G176" s="29">
        <v>0</v>
      </c>
      <c r="H176" s="29">
        <v>0</v>
      </c>
      <c r="I176" s="29">
        <v>13.829079999999999</v>
      </c>
      <c r="J176" s="29">
        <v>14.13528</v>
      </c>
      <c r="K176" s="29">
        <v>26.806259999999998</v>
      </c>
      <c r="L176" s="29">
        <v>31.192169999999997</v>
      </c>
      <c r="M176" s="29">
        <v>28.92022</v>
      </c>
      <c r="N176" s="29">
        <v>61.768089999999994</v>
      </c>
      <c r="O176" s="29">
        <v>44.923989999999996</v>
      </c>
      <c r="P176" s="29">
        <v>0</v>
      </c>
      <c r="Q176" s="14">
        <v>-1</v>
      </c>
      <c r="R176" s="15" t="s">
        <v>32</v>
      </c>
    </row>
    <row r="177" spans="1:18">
      <c r="A177" s="30">
        <v>0</v>
      </c>
      <c r="B177" s="30">
        <v>0</v>
      </c>
      <c r="C177" s="30">
        <v>0</v>
      </c>
      <c r="D177" s="30">
        <v>0</v>
      </c>
      <c r="E177" s="31">
        <v>36.468924380000004</v>
      </c>
      <c r="F177" s="31">
        <v>45.979858539999995</v>
      </c>
      <c r="G177" s="31">
        <v>44.188287000000003</v>
      </c>
      <c r="H177" s="31">
        <v>51.089055000000002</v>
      </c>
      <c r="I177" s="31">
        <v>55.316328999999996</v>
      </c>
      <c r="J177" s="31">
        <v>61.083729999999996</v>
      </c>
      <c r="K177" s="31">
        <v>91.835489999999993</v>
      </c>
      <c r="L177" s="31">
        <v>128.35693000000001</v>
      </c>
      <c r="M177" s="31">
        <v>121.5784</v>
      </c>
      <c r="N177" s="31">
        <v>167.71940999999998</v>
      </c>
      <c r="O177" s="31">
        <v>149.50463999999999</v>
      </c>
      <c r="P177" s="31">
        <v>180.84461333333334</v>
      </c>
      <c r="Q177" s="14"/>
      <c r="R177" s="15" t="s">
        <v>6</v>
      </c>
    </row>
    <row r="178" spans="1:18">
      <c r="A178" s="34"/>
      <c r="B178" s="34"/>
      <c r="C178" s="34"/>
      <c r="D178" s="34"/>
      <c r="E178" s="34">
        <v>0.15305961205181912</v>
      </c>
      <c r="F178" s="34">
        <v>0.16281657329192267</v>
      </c>
      <c r="G178" s="34">
        <v>0.14293733236276665</v>
      </c>
      <c r="H178" s="34">
        <v>0.16509086263112679</v>
      </c>
      <c r="I178" s="34">
        <v>0.13283811095339768</v>
      </c>
      <c r="J178" s="34">
        <v>0.14392337843976602</v>
      </c>
      <c r="K178" s="34">
        <v>0.16926106140522998</v>
      </c>
      <c r="L178" s="34">
        <v>0.1545977284984327</v>
      </c>
      <c r="M178" s="34">
        <v>0.14962807740011061</v>
      </c>
      <c r="N178" s="34">
        <v>0.11774277048281416</v>
      </c>
      <c r="O178" s="34">
        <v>0.11154925103232829</v>
      </c>
      <c r="P178" s="34">
        <v>0.15394054882088667</v>
      </c>
      <c r="Q178" s="14"/>
      <c r="R178" s="19" t="s">
        <v>7</v>
      </c>
    </row>
    <row r="179" spans="1:18">
      <c r="A179" s="32"/>
      <c r="B179" s="32"/>
      <c r="C179" s="32"/>
      <c r="D179" s="32"/>
      <c r="E179" s="32" t="e">
        <v>#DIV/0!</v>
      </c>
      <c r="F179" s="32">
        <v>0.26079557655437458</v>
      </c>
      <c r="G179" s="32">
        <v>-3.8964268201073793E-2</v>
      </c>
      <c r="H179" s="32">
        <v>0.15616735720033681</v>
      </c>
      <c r="I179" s="32">
        <v>8.2743241189330963E-2</v>
      </c>
      <c r="J179" s="32">
        <v>0.10426217907554935</v>
      </c>
      <c r="K179" s="32">
        <v>0.50343618505287746</v>
      </c>
      <c r="L179" s="32">
        <v>0.39768329215644216</v>
      </c>
      <c r="M179" s="32">
        <v>-5.281000410340142E-2</v>
      </c>
      <c r="N179" s="32">
        <v>0.3795165095115578</v>
      </c>
      <c r="O179" s="32">
        <v>-0.10860263579510554</v>
      </c>
      <c r="P179" s="32">
        <v>0.20962542255098793</v>
      </c>
      <c r="Q179" s="14"/>
      <c r="R179" s="25" t="s">
        <v>33</v>
      </c>
    </row>
    <row r="180" spans="1:18">
      <c r="A180" s="173" t="s">
        <v>44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24"/>
      <c r="P180" s="24"/>
      <c r="Q180" s="14"/>
      <c r="R180" s="10"/>
    </row>
    <row r="181" spans="1:18">
      <c r="A181" s="37">
        <v>0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0.14177999999999999</v>
      </c>
      <c r="K181" s="37">
        <v>0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14" t="e">
        <v>#DIV/0!</v>
      </c>
      <c r="R181" s="15" t="s">
        <v>3</v>
      </c>
    </row>
    <row r="182" spans="1:18">
      <c r="A182" s="39">
        <v>0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5.96E-3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14" t="e">
        <v>#DIV/0!</v>
      </c>
      <c r="R182" s="15" t="s">
        <v>4</v>
      </c>
    </row>
    <row r="183" spans="1:18">
      <c r="A183" s="39">
        <v>0</v>
      </c>
      <c r="B183" s="39">
        <v>0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3.0890000000000001E-2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14" t="e">
        <v>#DIV/0!</v>
      </c>
      <c r="R183" s="15" t="s">
        <v>5</v>
      </c>
    </row>
    <row r="184" spans="1:18">
      <c r="A184" s="39">
        <v>0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1.26E-2</v>
      </c>
      <c r="J184" s="39">
        <v>1.6739999999999998E-2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14" t="e">
        <v>#DIV/0!</v>
      </c>
      <c r="R184" s="15" t="s">
        <v>32</v>
      </c>
    </row>
    <row r="185" spans="1:18">
      <c r="A185" s="40">
        <v>0</v>
      </c>
      <c r="B185" s="40">
        <v>0</v>
      </c>
      <c r="C185" s="40">
        <v>0</v>
      </c>
      <c r="D185" s="40">
        <v>0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0.19536999999999999</v>
      </c>
      <c r="K185" s="40">
        <v>0</v>
      </c>
      <c r="L185" s="40">
        <v>0</v>
      </c>
      <c r="M185" s="40">
        <v>0</v>
      </c>
      <c r="N185" s="125">
        <v>0</v>
      </c>
      <c r="O185" s="125">
        <v>0</v>
      </c>
      <c r="P185" s="125">
        <v>0</v>
      </c>
      <c r="Q185" s="14"/>
      <c r="R185" s="15" t="s">
        <v>6</v>
      </c>
    </row>
    <row r="186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>
        <v>4.6032405758091537E-4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4"/>
      <c r="R186" s="19" t="s">
        <v>7</v>
      </c>
    </row>
    <row r="187" spans="1:18">
      <c r="A187" s="195" t="s">
        <v>45</v>
      </c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42"/>
      <c r="P187" s="42"/>
      <c r="Q187" s="14"/>
      <c r="R187" s="10"/>
    </row>
    <row r="188" spans="1:18">
      <c r="A188" s="39">
        <v>0</v>
      </c>
      <c r="B188" s="39">
        <v>0</v>
      </c>
      <c r="C188" s="39"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14" t="e">
        <v>#DIV/0!</v>
      </c>
      <c r="R188" s="15" t="s">
        <v>3</v>
      </c>
    </row>
    <row r="189" spans="1:18">
      <c r="A189" s="39">
        <v>0</v>
      </c>
      <c r="B189" s="39">
        <v>0</v>
      </c>
      <c r="C189" s="39">
        <v>0</v>
      </c>
      <c r="D189" s="43">
        <v>0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14" t="e">
        <v>#DIV/0!</v>
      </c>
      <c r="R189" s="15" t="s">
        <v>4</v>
      </c>
    </row>
    <row r="190" spans="1:18">
      <c r="A190" s="39">
        <v>0</v>
      </c>
      <c r="B190" s="39">
        <v>0</v>
      </c>
      <c r="C190" s="39"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14" t="e">
        <v>#DIV/0!</v>
      </c>
      <c r="R190" s="15" t="s">
        <v>5</v>
      </c>
    </row>
    <row r="191" spans="1:18">
      <c r="A191" s="39">
        <v>0</v>
      </c>
      <c r="B191" s="39">
        <v>0</v>
      </c>
      <c r="C191" s="39"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0</v>
      </c>
      <c r="P191" s="43">
        <v>0</v>
      </c>
      <c r="Q191" s="14" t="e">
        <v>#DIV/0!</v>
      </c>
      <c r="R191" s="15" t="s">
        <v>32</v>
      </c>
    </row>
    <row r="192" spans="1:18">
      <c r="A192" s="40">
        <v>0</v>
      </c>
      <c r="B192" s="40">
        <v>0</v>
      </c>
      <c r="C192" s="40">
        <v>0</v>
      </c>
      <c r="D192" s="40"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14"/>
      <c r="R192" s="15" t="s">
        <v>6</v>
      </c>
    </row>
    <row r="193" spans="1:19">
      <c r="A193" s="195" t="s">
        <v>46</v>
      </c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42"/>
      <c r="P193" s="42"/>
      <c r="Q193" s="14"/>
      <c r="R193" s="10"/>
    </row>
    <row r="194" spans="1:19">
      <c r="A194" s="39">
        <v>0</v>
      </c>
      <c r="B194" s="39">
        <v>0</v>
      </c>
      <c r="C194" s="39"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14" t="e">
        <v>#DIV/0!</v>
      </c>
      <c r="R194" s="15" t="s">
        <v>3</v>
      </c>
    </row>
    <row r="195" spans="1:19">
      <c r="A195" s="39">
        <v>0</v>
      </c>
      <c r="B195" s="39">
        <v>0</v>
      </c>
      <c r="C195" s="39"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  <c r="Q195" s="14" t="e">
        <v>#DIV/0!</v>
      </c>
      <c r="R195" s="15" t="s">
        <v>4</v>
      </c>
    </row>
    <row r="196" spans="1:19">
      <c r="A196" s="39">
        <v>0</v>
      </c>
      <c r="B196" s="39">
        <v>0</v>
      </c>
      <c r="C196" s="39"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14" t="e">
        <v>#DIV/0!</v>
      </c>
      <c r="R196" s="15" t="s">
        <v>5</v>
      </c>
    </row>
    <row r="197" spans="1:19">
      <c r="A197" s="39">
        <v>0</v>
      </c>
      <c r="B197" s="39">
        <v>0</v>
      </c>
      <c r="C197" s="39"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14" t="e">
        <v>#DIV/0!</v>
      </c>
      <c r="R197" s="15" t="s">
        <v>32</v>
      </c>
    </row>
    <row r="198" spans="1:19">
      <c r="A198" s="40">
        <v>0</v>
      </c>
      <c r="B198" s="40">
        <v>0</v>
      </c>
      <c r="C198" s="40">
        <v>0</v>
      </c>
      <c r="D198" s="40">
        <v>0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0</v>
      </c>
      <c r="P198" s="40">
        <v>0</v>
      </c>
      <c r="Q198" s="14"/>
      <c r="R198" s="15" t="s">
        <v>6</v>
      </c>
    </row>
    <row r="199" spans="1:19">
      <c r="A199" s="177" t="s">
        <v>47</v>
      </c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26"/>
      <c r="P199" s="26"/>
      <c r="Q199" s="14"/>
      <c r="R199" s="10"/>
      <c r="S199" s="7" t="s">
        <v>48</v>
      </c>
    </row>
    <row r="200" spans="1:19">
      <c r="A200" s="13">
        <v>0</v>
      </c>
      <c r="B200" s="13">
        <v>0</v>
      </c>
      <c r="C200" s="13">
        <v>0</v>
      </c>
      <c r="D200" s="13">
        <v>0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11.975829999999991</v>
      </c>
      <c r="K200" s="29">
        <v>24.078469999999996</v>
      </c>
      <c r="L200" s="29">
        <v>41.003389999999996</v>
      </c>
      <c r="M200" s="29">
        <v>39.197740000000003</v>
      </c>
      <c r="N200" s="29">
        <v>25.427450000000015</v>
      </c>
      <c r="O200" s="29">
        <v>227.99143000000001</v>
      </c>
      <c r="P200" s="29">
        <v>47.340479999999936</v>
      </c>
      <c r="Q200" s="14">
        <v>-0.79235851101947152</v>
      </c>
      <c r="R200" s="15" t="s">
        <v>3</v>
      </c>
    </row>
    <row r="201" spans="1:19">
      <c r="A201" s="13">
        <v>0</v>
      </c>
      <c r="B201" s="13">
        <v>0</v>
      </c>
      <c r="C201" s="13">
        <v>0</v>
      </c>
      <c r="D201" s="13">
        <v>0</v>
      </c>
      <c r="E201" s="29">
        <v>0</v>
      </c>
      <c r="F201" s="29">
        <v>0</v>
      </c>
      <c r="G201" s="29">
        <v>0</v>
      </c>
      <c r="H201" s="29">
        <v>0</v>
      </c>
      <c r="I201" s="29">
        <v>0</v>
      </c>
      <c r="J201" s="29">
        <v>18.965200000000003</v>
      </c>
      <c r="K201" s="29">
        <v>21.825159999999993</v>
      </c>
      <c r="L201" s="29">
        <v>23.198550000000015</v>
      </c>
      <c r="M201" s="29">
        <v>6.4472800000000206</v>
      </c>
      <c r="N201" s="29">
        <v>19.309719999999977</v>
      </c>
      <c r="O201" s="29">
        <v>72.960069999999973</v>
      </c>
      <c r="P201" s="29">
        <v>56.591720000000002</v>
      </c>
      <c r="Q201" s="14">
        <v>-0.22434668716737771</v>
      </c>
      <c r="R201" s="15" t="s">
        <v>4</v>
      </c>
    </row>
    <row r="202" spans="1:19">
      <c r="A202" s="13">
        <v>0</v>
      </c>
      <c r="B202" s="13">
        <v>0</v>
      </c>
      <c r="C202" s="13">
        <v>0</v>
      </c>
      <c r="D202" s="13">
        <v>0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28.351080000000007</v>
      </c>
      <c r="K202" s="29">
        <v>11.987099999999984</v>
      </c>
      <c r="L202" s="29">
        <v>36.492229999999978</v>
      </c>
      <c r="M202" s="29">
        <v>27.533020000000004</v>
      </c>
      <c r="N202" s="29">
        <v>183.49203</v>
      </c>
      <c r="O202" s="29">
        <v>71.116199999999964</v>
      </c>
      <c r="P202" s="29">
        <v>82.567819999999983</v>
      </c>
      <c r="Q202" s="14">
        <v>0.16102688276370247</v>
      </c>
      <c r="R202" s="15" t="s">
        <v>5</v>
      </c>
    </row>
    <row r="203" spans="1:19">
      <c r="A203" s="13">
        <v>0</v>
      </c>
      <c r="B203" s="13">
        <v>0</v>
      </c>
      <c r="C203" s="13">
        <v>0</v>
      </c>
      <c r="D203" s="13">
        <v>0</v>
      </c>
      <c r="E203" s="29">
        <v>0</v>
      </c>
      <c r="F203" s="29">
        <v>0</v>
      </c>
      <c r="G203" s="29">
        <v>0</v>
      </c>
      <c r="H203" s="29">
        <v>0</v>
      </c>
      <c r="I203" s="29">
        <v>21.878090000000014</v>
      </c>
      <c r="J203" s="29">
        <v>21.033219999999993</v>
      </c>
      <c r="K203" s="29">
        <v>6.6704299999999925</v>
      </c>
      <c r="L203" s="29">
        <v>29.621289999999995</v>
      </c>
      <c r="M203" s="29">
        <v>51.141910000000024</v>
      </c>
      <c r="N203" s="29">
        <v>281.52699999999999</v>
      </c>
      <c r="O203" s="29">
        <v>-8.3219300000000018</v>
      </c>
      <c r="P203" s="29">
        <v>0</v>
      </c>
      <c r="Q203" s="14">
        <v>-1</v>
      </c>
      <c r="R203" s="15" t="s">
        <v>32</v>
      </c>
    </row>
    <row r="204" spans="1:19">
      <c r="A204" s="30">
        <v>0</v>
      </c>
      <c r="B204" s="30">
        <v>0</v>
      </c>
      <c r="C204" s="30">
        <v>0</v>
      </c>
      <c r="D204" s="30">
        <v>0</v>
      </c>
      <c r="E204" s="31">
        <v>55.55880953999997</v>
      </c>
      <c r="F204" s="31">
        <v>59.301567650000081</v>
      </c>
      <c r="G204" s="31">
        <v>66.719348999999994</v>
      </c>
      <c r="H204" s="31">
        <v>61.434091999999993</v>
      </c>
      <c r="I204" s="31">
        <v>87.562754999999981</v>
      </c>
      <c r="J204" s="31">
        <v>80.32532999999998</v>
      </c>
      <c r="K204" s="31">
        <v>64.561159999999916</v>
      </c>
      <c r="L204" s="31">
        <v>130.31546000000006</v>
      </c>
      <c r="M204" s="31">
        <v>124.31995000000016</v>
      </c>
      <c r="N204" s="31">
        <v>509.75619999999998</v>
      </c>
      <c r="O204" s="31">
        <v>363.74576999999994</v>
      </c>
      <c r="P204" s="31">
        <v>248.66669333333323</v>
      </c>
      <c r="Q204" s="14"/>
      <c r="R204" s="15" t="s">
        <v>6</v>
      </c>
    </row>
    <row r="205" spans="1:19">
      <c r="A205" s="34"/>
      <c r="B205" s="34"/>
      <c r="C205" s="34"/>
      <c r="D205" s="34"/>
      <c r="E205" s="34">
        <v>0.23317961740919604</v>
      </c>
      <c r="F205" s="34">
        <v>0.20998929405606104</v>
      </c>
      <c r="G205" s="34">
        <v>0.21581931345382141</v>
      </c>
      <c r="H205" s="34">
        <v>0.19852015746308097</v>
      </c>
      <c r="I205" s="34">
        <v>0.21027554023108033</v>
      </c>
      <c r="J205" s="34">
        <v>0.1892597729033425</v>
      </c>
      <c r="K205" s="34">
        <v>0.11899202004750957</v>
      </c>
      <c r="L205" s="34">
        <v>0.15695665286033542</v>
      </c>
      <c r="M205" s="34">
        <v>0.15300213772329546</v>
      </c>
      <c r="N205" s="34">
        <v>0.35786023370098613</v>
      </c>
      <c r="O205" s="34">
        <v>0.27140005962141073</v>
      </c>
      <c r="P205" s="34">
        <v>0.2116728087147989</v>
      </c>
      <c r="Q205" s="14"/>
      <c r="R205" s="19" t="s">
        <v>49</v>
      </c>
    </row>
    <row r="206" spans="1:19">
      <c r="A206" s="32"/>
      <c r="B206" s="32"/>
      <c r="C206" s="32"/>
      <c r="D206" s="32"/>
      <c r="E206" s="32" t="e">
        <v>#DIV/0!</v>
      </c>
      <c r="F206" s="32">
        <v>6.7365700255069161E-2</v>
      </c>
      <c r="G206" s="32">
        <v>0.12508575479454298</v>
      </c>
      <c r="H206" s="32">
        <v>-7.9216255542301606E-2</v>
      </c>
      <c r="I206" s="32">
        <v>0.42531210520699148</v>
      </c>
      <c r="J206" s="32">
        <v>-8.2654149015754519E-2</v>
      </c>
      <c r="K206" s="32">
        <v>-0.1962540334412578</v>
      </c>
      <c r="L206" s="32">
        <v>1.0184807707916064</v>
      </c>
      <c r="M206" s="32">
        <v>-4.6007664785129077E-2</v>
      </c>
      <c r="N206" s="32">
        <v>3.1003571832195824</v>
      </c>
      <c r="O206" s="32">
        <v>-0.28643188645866402</v>
      </c>
      <c r="P206" s="32">
        <v>-0.3163722746979758</v>
      </c>
      <c r="Q206" s="14"/>
      <c r="R206" s="25" t="s">
        <v>33</v>
      </c>
    </row>
    <row r="207" spans="1:19">
      <c r="A207" s="177" t="s">
        <v>50</v>
      </c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26"/>
      <c r="P207" s="26"/>
      <c r="Q207" s="14"/>
      <c r="R207" s="19"/>
    </row>
    <row r="208" spans="1:19">
      <c r="A208" s="13">
        <v>0</v>
      </c>
      <c r="B208" s="13">
        <v>0</v>
      </c>
      <c r="C208" s="13">
        <v>0</v>
      </c>
      <c r="D208" s="13">
        <v>0</v>
      </c>
      <c r="E208" s="29">
        <v>0</v>
      </c>
      <c r="F208" s="29">
        <v>0</v>
      </c>
      <c r="G208" s="29">
        <v>0</v>
      </c>
      <c r="H208" s="29">
        <v>0</v>
      </c>
      <c r="I208" s="29">
        <v>0</v>
      </c>
      <c r="J208" s="29">
        <v>15.201579999999991</v>
      </c>
      <c r="K208" s="29">
        <v>27.098239999999997</v>
      </c>
      <c r="L208" s="29">
        <v>62.313220000000001</v>
      </c>
      <c r="M208" s="29">
        <v>61.105940000000004</v>
      </c>
      <c r="N208" s="29">
        <v>47.579770000000011</v>
      </c>
      <c r="O208" s="29">
        <v>250.65559999999999</v>
      </c>
      <c r="P208" s="29">
        <v>71.337199999999939</v>
      </c>
      <c r="Q208" s="14">
        <v>-0.71539754148720425</v>
      </c>
      <c r="R208" s="15" t="s">
        <v>3</v>
      </c>
    </row>
    <row r="209" spans="1:18">
      <c r="A209" s="13">
        <v>0</v>
      </c>
      <c r="B209" s="13">
        <v>0</v>
      </c>
      <c r="C209" s="13">
        <v>0</v>
      </c>
      <c r="D209" s="13">
        <v>0</v>
      </c>
      <c r="E209" s="29">
        <v>0</v>
      </c>
      <c r="F209" s="29">
        <v>0</v>
      </c>
      <c r="G209" s="29">
        <v>0</v>
      </c>
      <c r="H209" s="29">
        <v>0</v>
      </c>
      <c r="I209" s="29">
        <v>0</v>
      </c>
      <c r="J209" s="29">
        <v>22.184280000000001</v>
      </c>
      <c r="K209" s="29">
        <v>25.102929999999994</v>
      </c>
      <c r="L209" s="29">
        <v>44.792770000000019</v>
      </c>
      <c r="M209" s="29">
        <v>28.618940000000023</v>
      </c>
      <c r="N209" s="29">
        <v>41.71635999999998</v>
      </c>
      <c r="O209" s="29">
        <v>96.25982999999998</v>
      </c>
      <c r="P209" s="29">
        <v>80.61169000000001</v>
      </c>
      <c r="Q209" s="14">
        <v>-0.16256147553969269</v>
      </c>
      <c r="R209" s="15" t="s">
        <v>4</v>
      </c>
    </row>
    <row r="210" spans="1:18">
      <c r="A210" s="13">
        <v>0</v>
      </c>
      <c r="B210" s="13">
        <v>0</v>
      </c>
      <c r="C210" s="13">
        <v>0</v>
      </c>
      <c r="D210" s="13">
        <v>0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31.445800000000002</v>
      </c>
      <c r="K210" s="29">
        <v>25.065419999999982</v>
      </c>
      <c r="L210" s="29">
        <v>58.442189999999975</v>
      </c>
      <c r="M210" s="29">
        <v>50.06891000000001</v>
      </c>
      <c r="N210" s="29">
        <v>205.90487000000002</v>
      </c>
      <c r="O210" s="29">
        <v>94.901799999999952</v>
      </c>
      <c r="P210" s="29">
        <v>104.63784999999999</v>
      </c>
      <c r="Q210" s="14">
        <v>0.10259078331496396</v>
      </c>
      <c r="R210" s="15" t="s">
        <v>5</v>
      </c>
    </row>
    <row r="211" spans="1:18">
      <c r="A211" s="13">
        <v>0</v>
      </c>
      <c r="B211" s="13">
        <v>0</v>
      </c>
      <c r="C211" s="13">
        <v>0</v>
      </c>
      <c r="D211" s="13">
        <v>0</v>
      </c>
      <c r="E211" s="29">
        <v>0</v>
      </c>
      <c r="F211" s="29">
        <v>0</v>
      </c>
      <c r="G211" s="29">
        <v>0</v>
      </c>
      <c r="H211" s="29">
        <v>0</v>
      </c>
      <c r="I211" s="29">
        <v>0</v>
      </c>
      <c r="J211" s="29">
        <v>24.080209999999994</v>
      </c>
      <c r="K211" s="29">
        <v>27.402109999999997</v>
      </c>
      <c r="L211" s="29">
        <v>51.623899999999978</v>
      </c>
      <c r="M211" s="29">
        <v>73.698740000000029</v>
      </c>
      <c r="N211" s="29">
        <v>303.81831999999997</v>
      </c>
      <c r="O211" s="29">
        <v>15.853110000000015</v>
      </c>
      <c r="P211" s="29">
        <v>23.36224</v>
      </c>
      <c r="Q211" s="14">
        <v>0.47366920433908399</v>
      </c>
      <c r="R211" s="15" t="s">
        <v>32</v>
      </c>
    </row>
    <row r="212" spans="1:18">
      <c r="A212" s="30">
        <v>0</v>
      </c>
      <c r="B212" s="30">
        <v>0</v>
      </c>
      <c r="C212" s="30">
        <v>0</v>
      </c>
      <c r="D212" s="30">
        <v>0</v>
      </c>
      <c r="E212" s="31">
        <v>72.55880953999997</v>
      </c>
      <c r="F212" s="31">
        <v>75.801567650000081</v>
      </c>
      <c r="G212" s="31">
        <v>82.848197999999996</v>
      </c>
      <c r="H212" s="31">
        <v>76.942629999999994</v>
      </c>
      <c r="I212" s="31">
        <v>102.05350499999999</v>
      </c>
      <c r="J212" s="31">
        <v>92.911869999999979</v>
      </c>
      <c r="K212" s="31">
        <v>104.66869999999992</v>
      </c>
      <c r="L212" s="31">
        <v>217.17208000000005</v>
      </c>
      <c r="M212" s="31">
        <v>213.49253000000016</v>
      </c>
      <c r="N212" s="31">
        <v>599.01931999999999</v>
      </c>
      <c r="O212" s="31">
        <v>457.67033999999995</v>
      </c>
      <c r="P212" s="31">
        <v>342.11565333333323</v>
      </c>
      <c r="Q212" s="14"/>
      <c r="R212" s="15" t="s">
        <v>6</v>
      </c>
    </row>
    <row r="213" spans="1:18">
      <c r="A213" s="34"/>
      <c r="B213" s="34"/>
      <c r="C213" s="34"/>
      <c r="D213" s="34"/>
      <c r="E213" s="34">
        <v>0.30452840131541675</v>
      </c>
      <c r="F213" s="34">
        <v>0.2684164737956341</v>
      </c>
      <c r="G213" s="34">
        <v>0.26799184166569523</v>
      </c>
      <c r="H213" s="34">
        <v>0.24863496026316428</v>
      </c>
      <c r="I213" s="34">
        <v>0.24507401458931094</v>
      </c>
      <c r="J213" s="34">
        <v>0.21891574446348219</v>
      </c>
      <c r="K213" s="34">
        <v>0.19291382076695604</v>
      </c>
      <c r="L213" s="34">
        <v>0.26156990714315081</v>
      </c>
      <c r="M213" s="34">
        <v>0.26274796183520643</v>
      </c>
      <c r="N213" s="34">
        <v>0.42052493691416759</v>
      </c>
      <c r="O213" s="34">
        <v>0.34147959318661308</v>
      </c>
      <c r="P213" s="34">
        <v>0.29121946439884483</v>
      </c>
      <c r="Q213" s="14"/>
      <c r="R213" s="19" t="s">
        <v>51</v>
      </c>
    </row>
    <row r="214" spans="1:18">
      <c r="A214" s="32"/>
      <c r="B214" s="32"/>
      <c r="C214" s="32"/>
      <c r="D214" s="32"/>
      <c r="E214" s="32" t="e">
        <v>#DIV/0!</v>
      </c>
      <c r="F214" s="32">
        <v>4.4691445884492476E-2</v>
      </c>
      <c r="G214" s="32">
        <v>9.2961538507177588E-2</v>
      </c>
      <c r="H214" s="32">
        <v>-7.1281791789846838E-2</v>
      </c>
      <c r="I214" s="32">
        <v>0.32635841795374021</v>
      </c>
      <c r="J214" s="32">
        <v>-8.9576884204026208E-2</v>
      </c>
      <c r="K214" s="32">
        <v>0.1265374381120512</v>
      </c>
      <c r="L214" s="32">
        <v>1.0748521764386125</v>
      </c>
      <c r="M214" s="32">
        <v>-1.6943015879388734E-2</v>
      </c>
      <c r="N214" s="32">
        <v>1.8058092711721554</v>
      </c>
      <c r="O214" s="32">
        <v>-0.23596731404255888</v>
      </c>
      <c r="P214" s="32">
        <v>-0.2524845430592394</v>
      </c>
      <c r="Q214" s="14"/>
      <c r="R214" s="25" t="s">
        <v>33</v>
      </c>
    </row>
    <row r="215" spans="1:18">
      <c r="A215" s="173" t="s">
        <v>52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24"/>
      <c r="P215" s="24"/>
      <c r="Q215" s="14"/>
      <c r="R215" s="10"/>
    </row>
    <row r="216" spans="1:18">
      <c r="A216" s="37">
        <v>0</v>
      </c>
      <c r="B216" s="37">
        <v>0</v>
      </c>
      <c r="C216" s="37">
        <v>0</v>
      </c>
      <c r="D216" s="37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0.67883000000000004</v>
      </c>
      <c r="K216" s="38">
        <v>0.61107</v>
      </c>
      <c r="L216" s="38">
        <v>2.7518600000000002</v>
      </c>
      <c r="M216" s="38">
        <v>2.1649600000000002</v>
      </c>
      <c r="N216" s="38">
        <v>1.8265499999999999</v>
      </c>
      <c r="O216" s="38">
        <v>1.3578800000000002</v>
      </c>
      <c r="P216" s="38">
        <v>1.14696</v>
      </c>
      <c r="Q216" s="14">
        <v>-0.15533036792647381</v>
      </c>
      <c r="R216" s="15" t="s">
        <v>3</v>
      </c>
    </row>
    <row r="217" spans="1:18">
      <c r="A217" s="39">
        <v>0</v>
      </c>
      <c r="B217" s="39">
        <v>0</v>
      </c>
      <c r="C217" s="39">
        <v>0</v>
      </c>
      <c r="D217" s="39">
        <v>0</v>
      </c>
      <c r="E217" s="29">
        <v>0</v>
      </c>
      <c r="F217" s="29">
        <v>0</v>
      </c>
      <c r="G217" s="29">
        <v>0</v>
      </c>
      <c r="H217" s="29">
        <v>0</v>
      </c>
      <c r="I217" s="29">
        <v>0</v>
      </c>
      <c r="J217" s="29">
        <v>0.6905</v>
      </c>
      <c r="K217" s="29">
        <v>0.41192000000000001</v>
      </c>
      <c r="L217" s="29">
        <v>2.5841999999999996</v>
      </c>
      <c r="M217" s="29">
        <v>1.8918599999999999</v>
      </c>
      <c r="N217" s="29">
        <v>1.7749900000000001</v>
      </c>
      <c r="O217" s="29">
        <v>1.43191</v>
      </c>
      <c r="P217" s="29">
        <v>0.37107000000000001</v>
      </c>
      <c r="Q217" s="14">
        <v>-0.74085661808353875</v>
      </c>
      <c r="R217" s="15" t="s">
        <v>4</v>
      </c>
    </row>
    <row r="218" spans="1:18">
      <c r="A218" s="39">
        <v>0</v>
      </c>
      <c r="B218" s="39">
        <v>0</v>
      </c>
      <c r="C218" s="39">
        <v>0</v>
      </c>
      <c r="D218" s="39">
        <v>0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0.69840999999999998</v>
      </c>
      <c r="K218" s="29">
        <v>1.2699200000000002</v>
      </c>
      <c r="L218" s="29">
        <v>2.5343800000000001</v>
      </c>
      <c r="M218" s="29">
        <v>1.80352</v>
      </c>
      <c r="N218" s="29">
        <v>1.62856</v>
      </c>
      <c r="O218" s="29">
        <v>1.3946500000000002</v>
      </c>
      <c r="P218" s="29">
        <v>0.36775999999999998</v>
      </c>
      <c r="Q218" s="14">
        <v>-0.73630660022227801</v>
      </c>
      <c r="R218" s="15" t="s">
        <v>5</v>
      </c>
    </row>
    <row r="219" spans="1:18">
      <c r="A219" s="39">
        <v>0</v>
      </c>
      <c r="B219" s="39">
        <v>0</v>
      </c>
      <c r="C219" s="39">
        <v>0</v>
      </c>
      <c r="D219" s="3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0.72953999999999997</v>
      </c>
      <c r="J219" s="29">
        <v>0.69877999999999996</v>
      </c>
      <c r="K219" s="29">
        <v>2.77217</v>
      </c>
      <c r="L219" s="29">
        <v>2.31908</v>
      </c>
      <c r="M219" s="29">
        <v>1.9736500000000001</v>
      </c>
      <c r="N219" s="29">
        <v>1.45994</v>
      </c>
      <c r="O219" s="29">
        <v>1.3669100000000001</v>
      </c>
      <c r="P219" s="29">
        <v>0</v>
      </c>
      <c r="Q219" s="14">
        <v>-1</v>
      </c>
      <c r="R219" s="15" t="s">
        <v>32</v>
      </c>
    </row>
    <row r="220" spans="1:18">
      <c r="A220" s="40">
        <v>0</v>
      </c>
      <c r="B220" s="40">
        <v>0</v>
      </c>
      <c r="C220" s="40">
        <v>0</v>
      </c>
      <c r="D220" s="40">
        <v>0</v>
      </c>
      <c r="E220" s="31">
        <v>7.6720733399999999</v>
      </c>
      <c r="F220" s="31">
        <v>7.2743905599999996</v>
      </c>
      <c r="G220" s="31">
        <v>5.1240329999999998</v>
      </c>
      <c r="H220" s="31">
        <v>4.0212250000000003</v>
      </c>
      <c r="I220" s="31">
        <v>2.9181680000000001</v>
      </c>
      <c r="J220" s="31">
        <v>2.7665199999999999</v>
      </c>
      <c r="K220" s="31">
        <v>5.06508</v>
      </c>
      <c r="L220" s="31">
        <v>10.18952</v>
      </c>
      <c r="M220" s="31">
        <v>7.83399</v>
      </c>
      <c r="N220" s="31">
        <v>6.6900399999999998</v>
      </c>
      <c r="O220" s="31">
        <v>5.5513500000000002</v>
      </c>
      <c r="P220" s="31">
        <v>2.5143866666666668</v>
      </c>
      <c r="Q220" s="14"/>
      <c r="R220" s="15" t="s">
        <v>6</v>
      </c>
    </row>
    <row r="221" spans="1:18">
      <c r="A221" s="34"/>
      <c r="B221" s="34"/>
      <c r="C221" s="34"/>
      <c r="D221" s="34"/>
      <c r="E221" s="34">
        <v>3.2199594285196302E-2</v>
      </c>
      <c r="F221" s="34">
        <v>2.5758916651210523E-2</v>
      </c>
      <c r="G221" s="34">
        <v>1.6574881211366809E-2</v>
      </c>
      <c r="H221" s="34">
        <v>1.2994319509019161E-2</v>
      </c>
      <c r="I221" s="34">
        <v>7.0077666318864836E-3</v>
      </c>
      <c r="J221" s="34">
        <v>6.5183790335197524E-3</v>
      </c>
      <c r="K221" s="34">
        <v>9.335397643137771E-3</v>
      </c>
      <c r="L221" s="34">
        <v>1.2272626390249048E-2</v>
      </c>
      <c r="M221" s="34">
        <v>9.6413907575004475E-3</v>
      </c>
      <c r="N221" s="34">
        <v>4.6965574481859082E-3</v>
      </c>
      <c r="O221" s="34">
        <v>4.1420047880675525E-3</v>
      </c>
      <c r="P221" s="34">
        <v>2.1403239846638131E-3</v>
      </c>
      <c r="Q221" s="14"/>
      <c r="R221" s="19" t="s">
        <v>7</v>
      </c>
    </row>
    <row r="222" spans="1:18">
      <c r="A222" s="177" t="s">
        <v>53</v>
      </c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26"/>
      <c r="P222" s="26"/>
      <c r="Q222" s="14"/>
      <c r="R222" s="10"/>
    </row>
    <row r="223" spans="1:18">
      <c r="A223" s="39">
        <v>0</v>
      </c>
      <c r="B223" s="39">
        <v>0</v>
      </c>
      <c r="C223" s="39">
        <v>0</v>
      </c>
      <c r="D223" s="39">
        <v>0</v>
      </c>
      <c r="E223" s="29">
        <v>0</v>
      </c>
      <c r="F223" s="29">
        <v>0</v>
      </c>
      <c r="G223" s="29">
        <v>0</v>
      </c>
      <c r="H223" s="29">
        <v>0</v>
      </c>
      <c r="I223" s="29">
        <v>0</v>
      </c>
      <c r="J223" s="29">
        <v>11.296999999999992</v>
      </c>
      <c r="K223" s="29">
        <v>23.467399999999994</v>
      </c>
      <c r="L223" s="29">
        <v>38.251529999999995</v>
      </c>
      <c r="M223" s="29">
        <v>37.032780000000002</v>
      </c>
      <c r="N223" s="29">
        <v>23.600900000000014</v>
      </c>
      <c r="O223" s="29">
        <v>226.63355000000001</v>
      </c>
      <c r="P223" s="29">
        <v>46.193519999999936</v>
      </c>
      <c r="Q223" s="14">
        <v>-0.79617527943237032</v>
      </c>
      <c r="R223" s="15" t="s">
        <v>3</v>
      </c>
    </row>
    <row r="224" spans="1:18">
      <c r="A224" s="39">
        <v>0</v>
      </c>
      <c r="B224" s="39">
        <v>0</v>
      </c>
      <c r="C224" s="39">
        <v>0</v>
      </c>
      <c r="D224" s="39">
        <v>0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18.274700000000003</v>
      </c>
      <c r="K224" s="29">
        <v>21.413239999999995</v>
      </c>
      <c r="L224" s="29">
        <v>20.614350000000016</v>
      </c>
      <c r="M224" s="29">
        <v>4.5554200000000211</v>
      </c>
      <c r="N224" s="29">
        <v>17.534729999999978</v>
      </c>
      <c r="O224" s="29">
        <v>71.528159999999971</v>
      </c>
      <c r="P224" s="29">
        <v>56.220649999999999</v>
      </c>
      <c r="Q224" s="14">
        <v>-0.21400676321046119</v>
      </c>
      <c r="R224" s="15" t="s">
        <v>4</v>
      </c>
    </row>
    <row r="225" spans="1:18">
      <c r="A225" s="39">
        <v>0</v>
      </c>
      <c r="B225" s="39">
        <v>0</v>
      </c>
      <c r="C225" s="39">
        <v>0</v>
      </c>
      <c r="D225" s="39">
        <v>0</v>
      </c>
      <c r="E225" s="29">
        <v>0</v>
      </c>
      <c r="F225" s="29">
        <v>0</v>
      </c>
      <c r="G225" s="29">
        <v>0</v>
      </c>
      <c r="H225" s="29">
        <v>0</v>
      </c>
      <c r="I225" s="29">
        <v>0</v>
      </c>
      <c r="J225" s="29">
        <v>27.652670000000008</v>
      </c>
      <c r="K225" s="29">
        <v>10.717179999999983</v>
      </c>
      <c r="L225" s="29">
        <v>33.957849999999979</v>
      </c>
      <c r="M225" s="29">
        <v>25.729500000000005</v>
      </c>
      <c r="N225" s="29">
        <v>181.86347000000001</v>
      </c>
      <c r="O225" s="29">
        <v>69.721549999999965</v>
      </c>
      <c r="P225" s="29">
        <v>82.200059999999979</v>
      </c>
      <c r="Q225" s="14">
        <v>0.17897637100724273</v>
      </c>
      <c r="R225" s="15" t="s">
        <v>5</v>
      </c>
    </row>
    <row r="226" spans="1:18">
      <c r="A226" s="39">
        <v>0</v>
      </c>
      <c r="B226" s="39">
        <v>0</v>
      </c>
      <c r="C226" s="39">
        <v>0</v>
      </c>
      <c r="D226" s="39">
        <v>0</v>
      </c>
      <c r="E226" s="29">
        <v>0</v>
      </c>
      <c r="F226" s="29">
        <v>0</v>
      </c>
      <c r="G226" s="29">
        <v>0</v>
      </c>
      <c r="H226" s="29">
        <v>0</v>
      </c>
      <c r="I226" s="29">
        <v>21.148550000000014</v>
      </c>
      <c r="J226" s="29">
        <v>20.334439999999994</v>
      </c>
      <c r="K226" s="29">
        <v>3.8982599999999925</v>
      </c>
      <c r="L226" s="29">
        <v>27.302209999999995</v>
      </c>
      <c r="M226" s="29">
        <v>49.168260000000025</v>
      </c>
      <c r="N226" s="29">
        <v>280.06705999999997</v>
      </c>
      <c r="O226" s="29">
        <v>-9.6888400000000026</v>
      </c>
      <c r="P226" s="29">
        <v>0</v>
      </c>
      <c r="Q226" s="14">
        <v>-1</v>
      </c>
      <c r="R226" s="15" t="s">
        <v>32</v>
      </c>
    </row>
    <row r="227" spans="1:18">
      <c r="A227" s="40">
        <v>0</v>
      </c>
      <c r="B227" s="40">
        <v>0</v>
      </c>
      <c r="C227" s="40">
        <v>0</v>
      </c>
      <c r="D227" s="40">
        <v>0</v>
      </c>
      <c r="E227" s="31">
        <v>47.886736199999973</v>
      </c>
      <c r="F227" s="31">
        <v>52.02717709000008</v>
      </c>
      <c r="G227" s="31">
        <v>61.595315999999997</v>
      </c>
      <c r="H227" s="31">
        <v>57.412866999999991</v>
      </c>
      <c r="I227" s="31">
        <v>84.644586999999987</v>
      </c>
      <c r="J227" s="31">
        <v>77.55880999999998</v>
      </c>
      <c r="K227" s="31">
        <v>59.496079999999914</v>
      </c>
      <c r="L227" s="31">
        <v>120.12594000000006</v>
      </c>
      <c r="M227" s="31">
        <v>116.48596000000016</v>
      </c>
      <c r="N227" s="31">
        <v>503.06615999999997</v>
      </c>
      <c r="O227" s="31">
        <v>358.19441999999992</v>
      </c>
      <c r="P227" s="31">
        <v>246.15230666666653</v>
      </c>
      <c r="Q227" s="14"/>
      <c r="R227" s="15" t="s">
        <v>6</v>
      </c>
    </row>
    <row r="228" spans="1:18">
      <c r="A228" s="175" t="s">
        <v>54</v>
      </c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44"/>
      <c r="P228" s="44"/>
      <c r="Q228" s="14"/>
      <c r="R228" s="10"/>
    </row>
    <row r="229" spans="1:18">
      <c r="A229" s="39">
        <v>0</v>
      </c>
      <c r="B229" s="39">
        <v>0</v>
      </c>
      <c r="C229" s="39">
        <v>0</v>
      </c>
      <c r="D229" s="3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1.93333</v>
      </c>
      <c r="K229" s="29">
        <v>4.4268299999999998</v>
      </c>
      <c r="L229" s="29">
        <v>7.5784099999999999</v>
      </c>
      <c r="M229" s="29">
        <v>7.20974</v>
      </c>
      <c r="N229" s="29">
        <v>4.6448199999999993</v>
      </c>
      <c r="O229" s="29">
        <v>45.257940000000005</v>
      </c>
      <c r="P229" s="29">
        <v>9.1992700000000003</v>
      </c>
      <c r="Q229" s="14">
        <v>-0.79673688197032388</v>
      </c>
      <c r="R229" s="15" t="s">
        <v>3</v>
      </c>
    </row>
    <row r="230" spans="1:18">
      <c r="A230" s="39">
        <v>0</v>
      </c>
      <c r="B230" s="39">
        <v>0</v>
      </c>
      <c r="C230" s="39">
        <v>0</v>
      </c>
      <c r="D230" s="39">
        <v>0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3.6144400000000001</v>
      </c>
      <c r="K230" s="29">
        <v>4.1402299999999999</v>
      </c>
      <c r="L230" s="29">
        <v>4.0501500000000004</v>
      </c>
      <c r="M230" s="29">
        <v>0.94884000000000002</v>
      </c>
      <c r="N230" s="29">
        <v>3.4909599999999998</v>
      </c>
      <c r="O230" s="29">
        <v>14.35872</v>
      </c>
      <c r="P230" s="29">
        <v>11.3322</v>
      </c>
      <c r="Q230" s="14">
        <v>-0.21077923380357022</v>
      </c>
      <c r="R230" s="15" t="s">
        <v>4</v>
      </c>
    </row>
    <row r="231" spans="1:18">
      <c r="A231" s="39">
        <v>0</v>
      </c>
      <c r="B231" s="39">
        <v>0</v>
      </c>
      <c r="C231" s="39">
        <v>0</v>
      </c>
      <c r="D231" s="39">
        <v>0</v>
      </c>
      <c r="E231" s="29">
        <v>0</v>
      </c>
      <c r="F231" s="29">
        <v>0</v>
      </c>
      <c r="G231" s="29">
        <v>0</v>
      </c>
      <c r="H231" s="29">
        <v>0</v>
      </c>
      <c r="I231" s="29">
        <v>0</v>
      </c>
      <c r="J231" s="29">
        <v>5.5133400000000004</v>
      </c>
      <c r="K231" s="29">
        <v>1.85978</v>
      </c>
      <c r="L231" s="29">
        <v>6.7410299999999994</v>
      </c>
      <c r="M231" s="29">
        <v>5.2171700000000003</v>
      </c>
      <c r="N231" s="29">
        <v>36.62012</v>
      </c>
      <c r="O231" s="29">
        <v>13.851610000000001</v>
      </c>
      <c r="P231" s="29">
        <v>16.30086</v>
      </c>
      <c r="Q231" s="14">
        <v>0.17682060063775973</v>
      </c>
      <c r="R231" s="15" t="s">
        <v>5</v>
      </c>
    </row>
    <row r="232" spans="1:18">
      <c r="A232" s="39">
        <v>0</v>
      </c>
      <c r="B232" s="39">
        <v>0</v>
      </c>
      <c r="C232" s="39">
        <v>0</v>
      </c>
      <c r="D232" s="39">
        <v>0</v>
      </c>
      <c r="E232" s="29">
        <v>0</v>
      </c>
      <c r="F232" s="29">
        <v>0</v>
      </c>
      <c r="G232" s="29">
        <v>0</v>
      </c>
      <c r="H232" s="29">
        <v>0</v>
      </c>
      <c r="I232" s="29">
        <v>4.17361</v>
      </c>
      <c r="J232" s="29">
        <v>3.4580799999999998</v>
      </c>
      <c r="K232" s="29">
        <v>0.63524000000000003</v>
      </c>
      <c r="L232" s="29">
        <v>5.3436700000000004</v>
      </c>
      <c r="M232" s="29">
        <v>9.2665799999999994</v>
      </c>
      <c r="N232" s="29">
        <v>55.316859999999998</v>
      </c>
      <c r="O232" s="29">
        <v>-1.7431400000000001</v>
      </c>
      <c r="P232" s="29">
        <v>0</v>
      </c>
      <c r="Q232" s="14">
        <v>-1</v>
      </c>
      <c r="R232" s="15" t="s">
        <v>32</v>
      </c>
    </row>
    <row r="233" spans="1:18">
      <c r="A233" s="40">
        <v>0</v>
      </c>
      <c r="B233" s="40">
        <v>0</v>
      </c>
      <c r="C233" s="40">
        <v>0</v>
      </c>
      <c r="D233" s="40">
        <v>0</v>
      </c>
      <c r="E233" s="31">
        <v>10.878988619999999</v>
      </c>
      <c r="F233" s="31">
        <v>10.135977298000013</v>
      </c>
      <c r="G233" s="31">
        <v>12.688713999999999</v>
      </c>
      <c r="H233" s="31">
        <v>12.28614</v>
      </c>
      <c r="I233" s="31">
        <v>16.694419</v>
      </c>
      <c r="J233" s="31">
        <v>14.519189999999998</v>
      </c>
      <c r="K233" s="31">
        <v>11.06208</v>
      </c>
      <c r="L233" s="31">
        <v>23.713259999999998</v>
      </c>
      <c r="M233" s="31">
        <v>22.642330000000001</v>
      </c>
      <c r="N233" s="31">
        <v>100.07275999999999</v>
      </c>
      <c r="O233" s="31">
        <v>71.725130000000007</v>
      </c>
      <c r="P233" s="31">
        <v>49.10977333333333</v>
      </c>
      <c r="Q233" s="14"/>
      <c r="R233" s="15" t="s">
        <v>6</v>
      </c>
    </row>
    <row r="234" spans="1:18">
      <c r="A234" s="175" t="s">
        <v>55</v>
      </c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44"/>
      <c r="P234" s="44"/>
      <c r="Q234" s="14"/>
      <c r="R234" s="19"/>
    </row>
    <row r="235" spans="1:18">
      <c r="A235" s="45" t="s">
        <v>10</v>
      </c>
      <c r="B235" s="45" t="s">
        <v>10</v>
      </c>
      <c r="C235" s="45" t="s">
        <v>10</v>
      </c>
      <c r="D235" s="45" t="s">
        <v>10</v>
      </c>
      <c r="E235" s="45" t="s">
        <v>10</v>
      </c>
      <c r="F235" s="45" t="s">
        <v>10</v>
      </c>
      <c r="G235" s="45" t="s">
        <v>10</v>
      </c>
      <c r="H235" s="45" t="s">
        <v>10</v>
      </c>
      <c r="I235" s="45" t="s">
        <v>10</v>
      </c>
      <c r="J235" s="45">
        <v>0.17113658493405343</v>
      </c>
      <c r="K235" s="45">
        <v>0.18863742894398192</v>
      </c>
      <c r="L235" s="45">
        <v>0.1981204411954241</v>
      </c>
      <c r="M235" s="45">
        <v>0.19468535713494908</v>
      </c>
      <c r="N235" s="45">
        <v>0.19680690143172491</v>
      </c>
      <c r="O235" s="45">
        <v>0.19969655860749655</v>
      </c>
      <c r="P235" s="45">
        <v>0.19914633048098548</v>
      </c>
      <c r="Q235" s="14"/>
      <c r="R235" s="15" t="s">
        <v>3</v>
      </c>
    </row>
    <row r="236" spans="1:18">
      <c r="A236" s="45" t="s">
        <v>10</v>
      </c>
      <c r="B236" s="45" t="s">
        <v>10</v>
      </c>
      <c r="C236" s="45" t="s">
        <v>10</v>
      </c>
      <c r="D236" s="45" t="s">
        <v>10</v>
      </c>
      <c r="E236" s="45" t="s">
        <v>10</v>
      </c>
      <c r="F236" s="45" t="s">
        <v>10</v>
      </c>
      <c r="G236" s="45" t="s">
        <v>10</v>
      </c>
      <c r="H236" s="45" t="s">
        <v>10</v>
      </c>
      <c r="I236" s="45" t="s">
        <v>10</v>
      </c>
      <c r="J236" s="45">
        <v>0.19778382134864045</v>
      </c>
      <c r="K236" s="45">
        <v>0.19334906814662334</v>
      </c>
      <c r="L236" s="45">
        <v>0.19647236027330461</v>
      </c>
      <c r="M236" s="45">
        <v>0.20828814906199553</v>
      </c>
      <c r="N236" s="45">
        <v>0.19908832357270423</v>
      </c>
      <c r="O236" s="45">
        <v>0.20074219719897737</v>
      </c>
      <c r="P236" s="45">
        <v>0.20156650625704256</v>
      </c>
      <c r="Q236" s="14"/>
      <c r="R236" s="15" t="s">
        <v>4</v>
      </c>
    </row>
    <row r="237" spans="1:18">
      <c r="A237" s="45" t="s">
        <v>10</v>
      </c>
      <c r="B237" s="45" t="s">
        <v>10</v>
      </c>
      <c r="C237" s="45" t="s">
        <v>10</v>
      </c>
      <c r="D237" s="45" t="s">
        <v>10</v>
      </c>
      <c r="E237" s="45" t="s">
        <v>10</v>
      </c>
      <c r="F237" s="45" t="s">
        <v>10</v>
      </c>
      <c r="G237" s="45" t="s">
        <v>10</v>
      </c>
      <c r="H237" s="45" t="s">
        <v>10</v>
      </c>
      <c r="I237" s="45" t="s">
        <v>10</v>
      </c>
      <c r="J237" s="45">
        <v>0.199378215557485</v>
      </c>
      <c r="K237" s="45">
        <v>0.17353258972976127</v>
      </c>
      <c r="L237" s="45">
        <v>0.19851168433808394</v>
      </c>
      <c r="M237" s="45">
        <v>0.2027699722108863</v>
      </c>
      <c r="N237" s="45">
        <v>0.20136050411883155</v>
      </c>
      <c r="O237" s="45">
        <v>0.19867042542800623</v>
      </c>
      <c r="P237" s="45">
        <v>0.19830715452032521</v>
      </c>
      <c r="Q237" s="14"/>
      <c r="R237" s="15" t="s">
        <v>5</v>
      </c>
    </row>
    <row r="238" spans="1:18">
      <c r="A238" s="45" t="s">
        <v>10</v>
      </c>
      <c r="B238" s="45" t="s">
        <v>10</v>
      </c>
      <c r="C238" s="45" t="s">
        <v>10</v>
      </c>
      <c r="D238" s="45" t="s">
        <v>10</v>
      </c>
      <c r="E238" s="45" t="s">
        <v>10</v>
      </c>
      <c r="F238" s="45" t="s">
        <v>10</v>
      </c>
      <c r="G238" s="45" t="s">
        <v>10</v>
      </c>
      <c r="H238" s="45" t="s">
        <v>10</v>
      </c>
      <c r="I238" s="45">
        <v>0.19734733586936207</v>
      </c>
      <c r="J238" s="45">
        <v>0.17006025245839082</v>
      </c>
      <c r="K238" s="45">
        <v>0.16295475417237465</v>
      </c>
      <c r="L238" s="45">
        <v>0.19572298359729859</v>
      </c>
      <c r="M238" s="45">
        <v>0.18846670596030843</v>
      </c>
      <c r="N238" s="45">
        <v>0.19751290994378276</v>
      </c>
      <c r="O238" s="45">
        <v>0.17991214634569253</v>
      </c>
      <c r="P238" s="45" t="s">
        <v>10</v>
      </c>
      <c r="Q238" s="14"/>
      <c r="R238" s="15" t="s">
        <v>32</v>
      </c>
    </row>
    <row r="239" spans="1:18">
      <c r="A239" s="34" t="s">
        <v>10</v>
      </c>
      <c r="B239" s="34" t="s">
        <v>10</v>
      </c>
      <c r="C239" s="34" t="s">
        <v>10</v>
      </c>
      <c r="D239" s="34" t="s">
        <v>10</v>
      </c>
      <c r="E239" s="34">
        <v>0.22718166831340669</v>
      </c>
      <c r="F239" s="34">
        <v>0.19482081990468411</v>
      </c>
      <c r="G239" s="34">
        <v>0.20600128100649731</v>
      </c>
      <c r="H239" s="34">
        <v>0.21399628065952536</v>
      </c>
      <c r="I239" s="34">
        <v>0.19722961138672698</v>
      </c>
      <c r="J239" s="34">
        <v>0.18720233072168077</v>
      </c>
      <c r="K239" s="34">
        <v>0.18592956040129058</v>
      </c>
      <c r="L239" s="34">
        <v>0.1974033252101918</v>
      </c>
      <c r="M239" s="34">
        <v>0.19437818944016919</v>
      </c>
      <c r="N239" s="34">
        <v>0.1989256442929892</v>
      </c>
      <c r="O239" s="34">
        <v>0.20024077985357791</v>
      </c>
      <c r="P239" s="34">
        <v>0.19950970193359427</v>
      </c>
      <c r="Q239" s="14"/>
      <c r="R239" s="15" t="s">
        <v>6</v>
      </c>
    </row>
    <row r="240" spans="1:18">
      <c r="A240" s="223" t="s">
        <v>56</v>
      </c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6"/>
      <c r="Q240" s="14"/>
      <c r="R240" s="10"/>
    </row>
    <row r="241" spans="1:19">
      <c r="A241" s="13">
        <v>0</v>
      </c>
      <c r="B241" s="13">
        <v>0</v>
      </c>
      <c r="C241" s="13">
        <v>0</v>
      </c>
      <c r="D241" s="13">
        <v>0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  <c r="J241" s="29">
        <v>9.3636700000000008</v>
      </c>
      <c r="K241" s="29">
        <v>19.040580000000002</v>
      </c>
      <c r="L241" s="29">
        <v>30.673119999999997</v>
      </c>
      <c r="M241" s="29">
        <v>29.823040000000002</v>
      </c>
      <c r="N241" s="29">
        <v>18.95608</v>
      </c>
      <c r="O241" s="29">
        <v>181.37560999999999</v>
      </c>
      <c r="P241" s="29">
        <v>36.994250000000001</v>
      </c>
      <c r="Q241" s="14">
        <v>-0.79603514496794803</v>
      </c>
      <c r="R241" s="15" t="s">
        <v>3</v>
      </c>
    </row>
    <row r="242" spans="1:19">
      <c r="A242" s="13">
        <v>0</v>
      </c>
      <c r="B242" s="13">
        <v>0</v>
      </c>
      <c r="C242" s="13">
        <v>0</v>
      </c>
      <c r="D242" s="13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14.66025</v>
      </c>
      <c r="K242" s="29">
        <v>17.273</v>
      </c>
      <c r="L242" s="29">
        <v>16.5642</v>
      </c>
      <c r="M242" s="29">
        <v>3.6065700000000001</v>
      </c>
      <c r="N242" s="29">
        <v>14.04378</v>
      </c>
      <c r="O242" s="29">
        <v>57.169449999999998</v>
      </c>
      <c r="P242" s="29">
        <v>44.888449999999999</v>
      </c>
      <c r="Q242" s="14">
        <v>-0.21481752929230558</v>
      </c>
      <c r="R242" s="15" t="s">
        <v>4</v>
      </c>
    </row>
    <row r="243" spans="1:19">
      <c r="A243" s="13">
        <v>0</v>
      </c>
      <c r="B243" s="13">
        <v>0</v>
      </c>
      <c r="C243" s="13">
        <v>0</v>
      </c>
      <c r="D243" s="13">
        <v>0</v>
      </c>
      <c r="E243" s="29">
        <v>0</v>
      </c>
      <c r="F243" s="29">
        <v>0</v>
      </c>
      <c r="G243" s="29">
        <v>0</v>
      </c>
      <c r="H243" s="29">
        <v>0</v>
      </c>
      <c r="I243" s="29">
        <v>0</v>
      </c>
      <c r="J243" s="29">
        <v>22.139320000000001</v>
      </c>
      <c r="K243" s="29">
        <v>8.8573899999999988</v>
      </c>
      <c r="L243" s="29">
        <v>27.216830000000002</v>
      </c>
      <c r="M243" s="29">
        <v>20.512340000000002</v>
      </c>
      <c r="N243" s="29">
        <v>145.24336</v>
      </c>
      <c r="O243" s="29">
        <v>55.86994</v>
      </c>
      <c r="P243" s="29">
        <v>65.899199999999993</v>
      </c>
      <c r="Q243" s="14">
        <v>0.17951084250314198</v>
      </c>
      <c r="R243" s="15" t="s">
        <v>5</v>
      </c>
    </row>
    <row r="244" spans="1:19">
      <c r="A244" s="13">
        <v>0</v>
      </c>
      <c r="B244" s="13">
        <v>0</v>
      </c>
      <c r="C244" s="13">
        <v>0</v>
      </c>
      <c r="D244" s="13">
        <v>0</v>
      </c>
      <c r="E244" s="29">
        <v>0</v>
      </c>
      <c r="F244" s="29">
        <v>0</v>
      </c>
      <c r="G244" s="29">
        <v>0</v>
      </c>
      <c r="H244" s="29">
        <v>0</v>
      </c>
      <c r="I244" s="29">
        <v>16.97494</v>
      </c>
      <c r="J244" s="29">
        <v>16.876360000000002</v>
      </c>
      <c r="K244" s="29">
        <v>3.2630100000000004</v>
      </c>
      <c r="L244" s="29">
        <v>21.958539999999999</v>
      </c>
      <c r="M244" s="29">
        <v>39.901669999999996</v>
      </c>
      <c r="N244" s="29">
        <v>224.75020000000001</v>
      </c>
      <c r="O244" s="29">
        <v>-7.9456999999999995</v>
      </c>
      <c r="P244" s="29">
        <v>0</v>
      </c>
      <c r="Q244" s="14">
        <v>-1</v>
      </c>
      <c r="R244" s="15" t="s">
        <v>32</v>
      </c>
    </row>
    <row r="245" spans="1:19">
      <c r="A245" s="30">
        <v>0</v>
      </c>
      <c r="B245" s="30">
        <v>0</v>
      </c>
      <c r="C245" s="30">
        <v>0</v>
      </c>
      <c r="D245" s="30">
        <v>0</v>
      </c>
      <c r="E245" s="31">
        <v>37.007747579999993</v>
      </c>
      <c r="F245" s="31">
        <v>41.89119979200008</v>
      </c>
      <c r="G245" s="31">
        <v>48.481532999999999</v>
      </c>
      <c r="H245" s="31">
        <v>44.986659000000003</v>
      </c>
      <c r="I245" s="31">
        <v>67.899771999999999</v>
      </c>
      <c r="J245" s="31">
        <v>63.039600000000007</v>
      </c>
      <c r="K245" s="31">
        <v>48.433979999999998</v>
      </c>
      <c r="L245" s="31">
        <v>96.412689999999998</v>
      </c>
      <c r="M245" s="31">
        <v>93.843620000000001</v>
      </c>
      <c r="N245" s="31">
        <v>402.99342000000001</v>
      </c>
      <c r="O245" s="31">
        <v>286.46929999999998</v>
      </c>
      <c r="P245" s="31">
        <v>197.0425333333333</v>
      </c>
      <c r="Q245" s="14"/>
      <c r="R245" s="15" t="s">
        <v>6</v>
      </c>
    </row>
    <row r="246" spans="1:19">
      <c r="A246" s="34"/>
      <c r="B246" s="34"/>
      <c r="C246" s="34"/>
      <c r="D246" s="34"/>
      <c r="E246" s="34">
        <v>0.1553210461730225</v>
      </c>
      <c r="F246" s="34">
        <v>0.1483384642274882</v>
      </c>
      <c r="G246" s="34">
        <v>0.15682483903205932</v>
      </c>
      <c r="H246" s="34">
        <v>0.1453713782962387</v>
      </c>
      <c r="I246" s="34">
        <v>0.16305632730339725</v>
      </c>
      <c r="J246" s="34">
        <v>0.14853173189475291</v>
      </c>
      <c r="K246" s="34">
        <v>8.9268177943839372E-2</v>
      </c>
      <c r="L246" s="34">
        <v>0.11612293058445348</v>
      </c>
      <c r="M246" s="34">
        <v>0.11549453222666664</v>
      </c>
      <c r="N246" s="34">
        <v>0.28291037845377787</v>
      </c>
      <c r="O246" s="34">
        <v>0.21374210097262109</v>
      </c>
      <c r="P246" s="34">
        <v>0.16772872115622051</v>
      </c>
      <c r="Q246" s="14"/>
      <c r="R246" s="19" t="s">
        <v>57</v>
      </c>
    </row>
    <row r="247" spans="1:19">
      <c r="A247" s="36"/>
      <c r="B247" s="36"/>
      <c r="C247" s="36"/>
      <c r="D247" s="36"/>
      <c r="E247" s="36" t="e">
        <v>#DIV/0!</v>
      </c>
      <c r="F247" s="36">
        <v>0.13195756378967638</v>
      </c>
      <c r="G247" s="36">
        <v>0.15732023051911881</v>
      </c>
      <c r="H247" s="36">
        <v>-7.2086705674096474E-2</v>
      </c>
      <c r="I247" s="36">
        <v>0.50933128863826038</v>
      </c>
      <c r="J247" s="36">
        <v>-7.1578620322907627E-2</v>
      </c>
      <c r="K247" s="36">
        <v>-0.23168960462947108</v>
      </c>
      <c r="L247" s="36">
        <v>0.99060019432638002</v>
      </c>
      <c r="M247" s="36">
        <v>-2.6646596003077949E-2</v>
      </c>
      <c r="N247" s="36">
        <v>3.2943081266472882</v>
      </c>
      <c r="O247" s="36">
        <v>-0.28914645802405414</v>
      </c>
      <c r="P247" s="36">
        <v>-0.31216876177191299</v>
      </c>
      <c r="Q247" s="14"/>
      <c r="R247" s="25" t="s">
        <v>33</v>
      </c>
    </row>
    <row r="248" spans="1:19" hidden="1">
      <c r="A248" s="183"/>
      <c r="B248" s="184"/>
      <c r="C248" s="184"/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26"/>
      <c r="P248" s="26"/>
      <c r="Q248" s="14"/>
      <c r="R248" s="10"/>
    </row>
    <row r="249" spans="1:19" hidden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14"/>
      <c r="R249" s="15"/>
      <c r="S249" s="33"/>
    </row>
    <row r="250" spans="1:19" hidden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14"/>
      <c r="R250" s="15"/>
    </row>
    <row r="251" spans="1:19" hidden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14"/>
      <c r="R251" s="15"/>
    </row>
    <row r="252" spans="1:19" hidden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14"/>
      <c r="R252" s="15"/>
    </row>
    <row r="253" spans="1:19" hidden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14"/>
      <c r="R253" s="15"/>
      <c r="S253" s="33"/>
    </row>
    <row r="254" spans="1:19" hidden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14"/>
      <c r="R254" s="19"/>
      <c r="S254" s="33"/>
    </row>
    <row r="255" spans="1:19" hidden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14"/>
      <c r="R255" s="51"/>
    </row>
    <row r="256" spans="1:19">
      <c r="A256" s="224" t="s">
        <v>58</v>
      </c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"/>
      <c r="Q256" s="59"/>
      <c r="R256" s="10"/>
    </row>
    <row r="257" spans="1:18">
      <c r="A257" s="225" t="s">
        <v>59</v>
      </c>
      <c r="B257" s="225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225"/>
      <c r="P257" s="52"/>
      <c r="Q257" s="14"/>
      <c r="R257" s="10"/>
    </row>
    <row r="258" spans="1:18">
      <c r="A258" s="39" t="s">
        <v>10</v>
      </c>
      <c r="B258" s="39" t="s">
        <v>10</v>
      </c>
      <c r="C258" s="39" t="s">
        <v>10</v>
      </c>
      <c r="D258" s="39" t="s">
        <v>10</v>
      </c>
      <c r="E258" s="29" t="s">
        <v>10</v>
      </c>
      <c r="F258" s="29" t="s">
        <v>10</v>
      </c>
      <c r="G258" s="29" t="s">
        <v>10</v>
      </c>
      <c r="H258" s="29" t="s">
        <v>10</v>
      </c>
      <c r="I258" s="29" t="s">
        <v>10</v>
      </c>
      <c r="J258" s="29">
        <v>3.2257500000000001</v>
      </c>
      <c r="K258" s="29">
        <v>3.0197699999999998</v>
      </c>
      <c r="L258" s="29">
        <v>21.309830000000002</v>
      </c>
      <c r="M258" s="29">
        <v>21.908200000000001</v>
      </c>
      <c r="N258" s="29">
        <v>22.15232</v>
      </c>
      <c r="O258" s="29">
        <v>22.664169999999999</v>
      </c>
      <c r="P258" s="29">
        <v>23.99672</v>
      </c>
      <c r="Q258" s="14"/>
      <c r="R258" s="15" t="s">
        <v>3</v>
      </c>
    </row>
    <row r="259" spans="1:18">
      <c r="A259" s="39" t="s">
        <v>10</v>
      </c>
      <c r="B259" s="39" t="s">
        <v>10</v>
      </c>
      <c r="C259" s="39" t="s">
        <v>10</v>
      </c>
      <c r="D259" s="39" t="s">
        <v>10</v>
      </c>
      <c r="E259" s="29" t="s">
        <v>10</v>
      </c>
      <c r="F259" s="29" t="s">
        <v>10</v>
      </c>
      <c r="G259" s="29" t="s">
        <v>10</v>
      </c>
      <c r="H259" s="29" t="s">
        <v>10</v>
      </c>
      <c r="I259" s="29" t="s">
        <v>10</v>
      </c>
      <c r="J259" s="29">
        <v>6.4448299999999996</v>
      </c>
      <c r="K259" s="29">
        <v>6.2975399999999997</v>
      </c>
      <c r="L259" s="29">
        <v>42.904050000000005</v>
      </c>
      <c r="M259" s="29">
        <v>44.079860000000004</v>
      </c>
      <c r="N259" s="29">
        <v>44.558959999999999</v>
      </c>
      <c r="O259" s="29">
        <v>45.963929999999998</v>
      </c>
      <c r="P259" s="29">
        <v>48.016690000000004</v>
      </c>
      <c r="Q259" s="14"/>
      <c r="R259" s="15" t="s">
        <v>4</v>
      </c>
    </row>
    <row r="260" spans="1:18">
      <c r="A260" s="39" t="s">
        <v>10</v>
      </c>
      <c r="B260" s="39" t="s">
        <v>10</v>
      </c>
      <c r="C260" s="39" t="s">
        <v>10</v>
      </c>
      <c r="D260" s="39" t="s">
        <v>10</v>
      </c>
      <c r="E260" s="29" t="s">
        <v>10</v>
      </c>
      <c r="F260" s="29" t="s">
        <v>10</v>
      </c>
      <c r="G260" s="29" t="s">
        <v>10</v>
      </c>
      <c r="H260" s="29" t="s">
        <v>10</v>
      </c>
      <c r="I260" s="29" t="s">
        <v>10</v>
      </c>
      <c r="J260" s="29">
        <v>9.5395499999999984</v>
      </c>
      <c r="K260" s="29">
        <v>19.375859999999999</v>
      </c>
      <c r="L260" s="29">
        <v>64.854010000000002</v>
      </c>
      <c r="M260" s="29">
        <v>66.615750000000006</v>
      </c>
      <c r="N260" s="29">
        <v>66.971800000000002</v>
      </c>
      <c r="O260" s="29">
        <v>69.749529999999993</v>
      </c>
      <c r="P260" s="29">
        <v>70.08672</v>
      </c>
      <c r="Q260" s="14"/>
      <c r="R260" s="15" t="s">
        <v>5</v>
      </c>
    </row>
    <row r="261" spans="1:18">
      <c r="A261" s="39" t="s">
        <v>10</v>
      </c>
      <c r="B261" s="39" t="s">
        <v>10</v>
      </c>
      <c r="C261" s="39" t="s">
        <v>10</v>
      </c>
      <c r="D261" s="39" t="s">
        <v>10</v>
      </c>
      <c r="E261" s="29">
        <v>17</v>
      </c>
      <c r="F261" s="29">
        <v>16.5</v>
      </c>
      <c r="G261" s="29">
        <v>16.128848999999999</v>
      </c>
      <c r="H261" s="29">
        <v>15.508538000000001</v>
      </c>
      <c r="I261" s="29">
        <v>14.49075</v>
      </c>
      <c r="J261" s="29">
        <v>12.586540000000001</v>
      </c>
      <c r="K261" s="29">
        <v>40.10754</v>
      </c>
      <c r="L261" s="29">
        <v>86.856619999999992</v>
      </c>
      <c r="M261" s="29">
        <v>89.172579999999996</v>
      </c>
      <c r="N261" s="29">
        <v>89.263120000000001</v>
      </c>
      <c r="O261" s="29">
        <v>93.924570000000003</v>
      </c>
      <c r="P261" s="29">
        <v>93.44896</v>
      </c>
      <c r="Q261" s="14"/>
      <c r="R261" s="15" t="s">
        <v>6</v>
      </c>
    </row>
    <row r="262" spans="1:18">
      <c r="A262" s="34"/>
      <c r="B262" s="34"/>
      <c r="C262" s="34"/>
      <c r="D262" s="34"/>
      <c r="E262" s="34">
        <v>7.1348783906220736E-2</v>
      </c>
      <c r="F262" s="34">
        <v>5.8427179739573079E-2</v>
      </c>
      <c r="G262" s="34">
        <v>5.2172528211873799E-2</v>
      </c>
      <c r="H262" s="34">
        <v>5.0114802800083305E-2</v>
      </c>
      <c r="I262" s="34">
        <v>3.4798474358230594E-2</v>
      </c>
      <c r="J262" s="34">
        <v>2.9655971560139712E-2</v>
      </c>
      <c r="K262" s="34">
        <v>7.3921800719446457E-2</v>
      </c>
      <c r="L262" s="34">
        <v>0.10461325428281541</v>
      </c>
      <c r="M262" s="34">
        <v>0.10974582411191096</v>
      </c>
      <c r="N262" s="34">
        <v>6.2664703213181461E-2</v>
      </c>
      <c r="O262" s="34">
        <v>7.0079533565202343E-2</v>
      </c>
      <c r="P262" s="34">
        <v>7.9546655684045925E-2</v>
      </c>
      <c r="Q262" s="14"/>
      <c r="R262" s="19" t="s">
        <v>7</v>
      </c>
    </row>
    <row r="263" spans="1:18">
      <c r="A263" s="224" t="s">
        <v>60</v>
      </c>
      <c r="B263" s="224"/>
      <c r="C263" s="224"/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"/>
      <c r="Q263" s="14"/>
      <c r="R263" s="10"/>
    </row>
    <row r="264" spans="1:18">
      <c r="A264" s="39">
        <v>0</v>
      </c>
      <c r="B264" s="39">
        <v>0</v>
      </c>
      <c r="C264" s="39">
        <v>0</v>
      </c>
      <c r="D264" s="39">
        <v>0</v>
      </c>
      <c r="E264" s="39">
        <v>0</v>
      </c>
      <c r="F264" s="39">
        <v>0</v>
      </c>
      <c r="G264" s="29">
        <v>0</v>
      </c>
      <c r="H264" s="29">
        <v>0</v>
      </c>
      <c r="I264" s="29">
        <v>0</v>
      </c>
      <c r="J264" s="29">
        <v>3.8556300000000001</v>
      </c>
      <c r="K264" s="29">
        <v>11.34423</v>
      </c>
      <c r="L264" s="29">
        <v>51.537169999999996</v>
      </c>
      <c r="M264" s="29">
        <v>40.891080000000002</v>
      </c>
      <c r="N264" s="29">
        <v>44.239899999999999</v>
      </c>
      <c r="O264" s="29">
        <v>239.50117</v>
      </c>
      <c r="P264" s="29">
        <v>66.751660000000001</v>
      </c>
      <c r="Q264" s="14"/>
      <c r="R264" s="15" t="s">
        <v>3</v>
      </c>
    </row>
    <row r="265" spans="1:18">
      <c r="A265" s="39">
        <v>0</v>
      </c>
      <c r="B265" s="39">
        <v>0</v>
      </c>
      <c r="C265" s="39">
        <v>0</v>
      </c>
      <c r="D265" s="39">
        <v>0</v>
      </c>
      <c r="E265" s="39">
        <v>0</v>
      </c>
      <c r="F265" s="39">
        <v>0</v>
      </c>
      <c r="G265" s="29">
        <v>0</v>
      </c>
      <c r="H265" s="29">
        <v>0</v>
      </c>
      <c r="I265" s="29">
        <v>0</v>
      </c>
      <c r="J265" s="29">
        <v>31.332699999999999</v>
      </c>
      <c r="K265" s="29">
        <v>34.324719999999999</v>
      </c>
      <c r="L265" s="29">
        <v>95.418660000000003</v>
      </c>
      <c r="M265" s="29">
        <v>77.90334</v>
      </c>
      <c r="N265" s="29">
        <v>80.353089999999995</v>
      </c>
      <c r="O265" s="29">
        <v>247.20864</v>
      </c>
      <c r="P265" s="29">
        <v>180.17639000000003</v>
      </c>
      <c r="Q265" s="14"/>
      <c r="R265" s="15" t="s">
        <v>4</v>
      </c>
    </row>
    <row r="266" spans="1:18">
      <c r="A266" s="39">
        <v>0</v>
      </c>
      <c r="B266" s="39">
        <v>0</v>
      </c>
      <c r="C266" s="39">
        <v>0</v>
      </c>
      <c r="D266" s="39">
        <v>0</v>
      </c>
      <c r="E266" s="39">
        <v>0</v>
      </c>
      <c r="F266" s="39">
        <v>0</v>
      </c>
      <c r="G266" s="29">
        <v>0</v>
      </c>
      <c r="H266" s="29">
        <v>0</v>
      </c>
      <c r="I266" s="29">
        <v>0</v>
      </c>
      <c r="J266" s="29">
        <v>70.754390000000001</v>
      </c>
      <c r="K266" s="29">
        <v>42.860099999999996</v>
      </c>
      <c r="L266" s="29">
        <v>153.57892999999999</v>
      </c>
      <c r="M266" s="29">
        <v>122.88699000000001</v>
      </c>
      <c r="N266" s="29">
        <v>109.66892</v>
      </c>
      <c r="O266" s="29">
        <v>306.70017999999999</v>
      </c>
      <c r="P266" s="29">
        <v>270.26621</v>
      </c>
      <c r="Q266" s="14"/>
      <c r="R266" s="15" t="s">
        <v>5</v>
      </c>
    </row>
    <row r="267" spans="1:18">
      <c r="A267" s="39">
        <v>0</v>
      </c>
      <c r="B267" s="39">
        <v>0</v>
      </c>
      <c r="C267" s="39">
        <v>0</v>
      </c>
      <c r="D267" s="39">
        <v>0</v>
      </c>
      <c r="E267" s="39">
        <v>0</v>
      </c>
      <c r="F267" s="39">
        <v>0</v>
      </c>
      <c r="G267" s="29">
        <v>69.233368999999996</v>
      </c>
      <c r="H267" s="29">
        <v>81.021856</v>
      </c>
      <c r="I267" s="29">
        <v>86.247489999999999</v>
      </c>
      <c r="J267" s="29">
        <v>82.072679999999991</v>
      </c>
      <c r="K267" s="29">
        <v>87.782509999999988</v>
      </c>
      <c r="L267" s="29">
        <v>203.31582999999998</v>
      </c>
      <c r="M267" s="29">
        <v>186.10334</v>
      </c>
      <c r="N267" s="29">
        <v>291.30727000000002</v>
      </c>
      <c r="O267" s="29">
        <v>483.65707000000003</v>
      </c>
      <c r="P267" s="29">
        <v>0</v>
      </c>
      <c r="Q267" s="14"/>
      <c r="R267" s="15" t="s">
        <v>6</v>
      </c>
    </row>
    <row r="268" spans="1:18">
      <c r="A268" s="31"/>
      <c r="B268" s="31"/>
      <c r="C268" s="31"/>
      <c r="D268" s="31"/>
      <c r="E268" s="31"/>
      <c r="F268" s="31"/>
      <c r="G268" s="31" t="e">
        <v>#DIV/0!</v>
      </c>
      <c r="H268" s="31" t="e">
        <v>#DIV/0!</v>
      </c>
      <c r="I268" s="31" t="e">
        <v>#DIV/0!</v>
      </c>
      <c r="J268" s="31">
        <v>1.3019226010317322</v>
      </c>
      <c r="K268" s="31">
        <v>1.8124157874285778</v>
      </c>
      <c r="L268" s="31">
        <v>2.1088077720889231</v>
      </c>
      <c r="M268" s="31">
        <v>1.9831219213410565</v>
      </c>
      <c r="N268" s="31">
        <v>0.72285862632695097</v>
      </c>
      <c r="O268" s="31">
        <v>1.6883382268187204</v>
      </c>
      <c r="P268" s="31">
        <v>1.8288180758266068</v>
      </c>
      <c r="Q268" s="14"/>
      <c r="R268" s="19" t="s">
        <v>61</v>
      </c>
    </row>
    <row r="269" spans="1:18">
      <c r="A269" s="223" t="s">
        <v>62</v>
      </c>
      <c r="B269" s="223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6"/>
      <c r="Q269" s="14"/>
      <c r="R269" s="10"/>
    </row>
    <row r="270" spans="1:18">
      <c r="A270" s="39">
        <v>0</v>
      </c>
      <c r="B270" s="39">
        <v>0</v>
      </c>
      <c r="C270" s="39">
        <v>0</v>
      </c>
      <c r="D270" s="39">
        <v>0</v>
      </c>
      <c r="E270" s="39">
        <v>0</v>
      </c>
      <c r="F270" s="39">
        <v>0</v>
      </c>
      <c r="G270" s="65">
        <v>0</v>
      </c>
      <c r="H270" s="65">
        <v>0</v>
      </c>
      <c r="I270" s="65">
        <v>0</v>
      </c>
      <c r="J270" s="65">
        <v>-79.228549999999984</v>
      </c>
      <c r="K270" s="65">
        <v>-216.14660999999998</v>
      </c>
      <c r="L270" s="65">
        <v>-9.2483700000000013</v>
      </c>
      <c r="M270" s="65">
        <v>14.646980000000003</v>
      </c>
      <c r="N270" s="65">
        <v>40.230620000000002</v>
      </c>
      <c r="O270" s="65">
        <v>195.49316999999999</v>
      </c>
      <c r="P270" s="65">
        <v>61.74521</v>
      </c>
      <c r="Q270" s="53"/>
      <c r="R270" s="15" t="s">
        <v>3</v>
      </c>
    </row>
    <row r="271" spans="1:18">
      <c r="A271" s="39">
        <v>0</v>
      </c>
      <c r="B271" s="39">
        <v>0</v>
      </c>
      <c r="C271" s="39">
        <v>0</v>
      </c>
      <c r="D271" s="39">
        <v>0</v>
      </c>
      <c r="E271" s="39">
        <v>0</v>
      </c>
      <c r="F271" s="39">
        <v>0</v>
      </c>
      <c r="G271" s="65">
        <v>0</v>
      </c>
      <c r="H271" s="65">
        <v>0</v>
      </c>
      <c r="I271" s="65">
        <v>0</v>
      </c>
      <c r="J271" s="65">
        <v>-162.58244999999999</v>
      </c>
      <c r="K271" s="65">
        <v>-380.55853999999999</v>
      </c>
      <c r="L271" s="65">
        <v>-43.012089999999986</v>
      </c>
      <c r="M271" s="65">
        <v>38.438049999999997</v>
      </c>
      <c r="N271" s="65">
        <v>74.467770000000002</v>
      </c>
      <c r="O271" s="65">
        <v>183.07676000000001</v>
      </c>
      <c r="P271" s="65">
        <v>170.26296000000002</v>
      </c>
      <c r="Q271" s="53"/>
      <c r="R271" s="15" t="s">
        <v>4</v>
      </c>
    </row>
    <row r="272" spans="1:18">
      <c r="A272" s="39">
        <v>0</v>
      </c>
      <c r="B272" s="39">
        <v>0</v>
      </c>
      <c r="C272" s="39">
        <v>0</v>
      </c>
      <c r="D272" s="39">
        <v>0</v>
      </c>
      <c r="E272" s="39">
        <v>0</v>
      </c>
      <c r="F272" s="39">
        <v>0</v>
      </c>
      <c r="G272" s="65">
        <v>0</v>
      </c>
      <c r="H272" s="65">
        <v>0</v>
      </c>
      <c r="I272" s="65">
        <v>0</v>
      </c>
      <c r="J272" s="65">
        <v>-266.52762000000001</v>
      </c>
      <c r="K272" s="65">
        <v>-485.8695899999999</v>
      </c>
      <c r="L272" s="65">
        <v>-3.9742600000000152</v>
      </c>
      <c r="M272" s="65">
        <v>77.831000000000017</v>
      </c>
      <c r="N272" s="65">
        <v>95.983319999999992</v>
      </c>
      <c r="O272" s="65">
        <v>235.55410000000001</v>
      </c>
      <c r="P272" s="65">
        <v>256.48252000000002</v>
      </c>
      <c r="Q272" s="53"/>
      <c r="R272" s="15" t="s">
        <v>5</v>
      </c>
    </row>
    <row r="273" spans="1:18">
      <c r="A273" s="39">
        <v>0</v>
      </c>
      <c r="B273" s="39">
        <v>0</v>
      </c>
      <c r="C273" s="39">
        <v>0</v>
      </c>
      <c r="D273" s="39">
        <v>0</v>
      </c>
      <c r="E273" s="39">
        <v>0</v>
      </c>
      <c r="F273" s="39">
        <v>0</v>
      </c>
      <c r="G273" s="65">
        <v>44.216862999999996</v>
      </c>
      <c r="H273" s="65">
        <v>74.164250999999993</v>
      </c>
      <c r="I273" s="65">
        <v>-91.074880000000007</v>
      </c>
      <c r="J273" s="65">
        <v>-354.88400999999999</v>
      </c>
      <c r="K273" s="65">
        <v>-563.04279000000008</v>
      </c>
      <c r="L273" s="65">
        <v>23.735159999999951</v>
      </c>
      <c r="M273" s="65">
        <v>131.71678</v>
      </c>
      <c r="N273" s="65">
        <v>270.82177999999999</v>
      </c>
      <c r="O273" s="65">
        <v>401.26143999999999</v>
      </c>
      <c r="P273" s="65">
        <v>0</v>
      </c>
      <c r="Q273" s="14"/>
      <c r="R273" s="15" t="s">
        <v>6</v>
      </c>
    </row>
    <row r="274" spans="1:18">
      <c r="A274" s="171" t="s">
        <v>63</v>
      </c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54"/>
      <c r="P274" s="54"/>
      <c r="Q274" s="14"/>
      <c r="R274" s="15"/>
    </row>
    <row r="275" spans="1:18">
      <c r="A275" s="173" t="s">
        <v>64</v>
      </c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24"/>
      <c r="P275" s="24"/>
      <c r="Q275" s="14"/>
      <c r="R275" s="10"/>
    </row>
    <row r="276" spans="1:18">
      <c r="A276" s="39">
        <v>0</v>
      </c>
      <c r="B276" s="39">
        <v>0</v>
      </c>
      <c r="C276" s="39">
        <v>0</v>
      </c>
      <c r="D276" s="39">
        <v>0</v>
      </c>
      <c r="E276" s="39">
        <v>0</v>
      </c>
      <c r="F276" s="39">
        <v>0</v>
      </c>
      <c r="G276" s="65">
        <v>0</v>
      </c>
      <c r="H276" s="65">
        <v>0</v>
      </c>
      <c r="I276" s="65">
        <v>0</v>
      </c>
      <c r="J276" s="65">
        <v>-83.084179999999989</v>
      </c>
      <c r="K276" s="65">
        <v>-227.49083999999999</v>
      </c>
      <c r="L276" s="65">
        <v>-60.785539999999997</v>
      </c>
      <c r="M276" s="65">
        <v>-26.2441</v>
      </c>
      <c r="N276" s="65">
        <v>-4.0092800000000004</v>
      </c>
      <c r="O276" s="65">
        <v>-44.008000000000003</v>
      </c>
      <c r="P276" s="65">
        <v>-5.0064500000000001</v>
      </c>
      <c r="Q276" s="14"/>
      <c r="R276" s="15" t="s">
        <v>3</v>
      </c>
    </row>
    <row r="277" spans="1:18">
      <c r="A277" s="39">
        <v>0</v>
      </c>
      <c r="B277" s="39">
        <v>0</v>
      </c>
      <c r="C277" s="39">
        <v>0</v>
      </c>
      <c r="D277" s="39">
        <v>0</v>
      </c>
      <c r="E277" s="39">
        <v>0</v>
      </c>
      <c r="F277" s="39">
        <v>0</v>
      </c>
      <c r="G277" s="65">
        <v>0</v>
      </c>
      <c r="H277" s="65">
        <v>0</v>
      </c>
      <c r="I277" s="65">
        <v>0</v>
      </c>
      <c r="J277" s="65">
        <v>-193.91514999999998</v>
      </c>
      <c r="K277" s="65">
        <v>-414.88326000000001</v>
      </c>
      <c r="L277" s="65">
        <v>-138.43074999999999</v>
      </c>
      <c r="M277" s="65">
        <v>-39.465290000000003</v>
      </c>
      <c r="N277" s="65">
        <v>-5.8853200000000001</v>
      </c>
      <c r="O277" s="65">
        <v>-64.131879999999995</v>
      </c>
      <c r="P277" s="65">
        <v>-9.91343</v>
      </c>
      <c r="Q277" s="14"/>
      <c r="R277" s="15" t="s">
        <v>4</v>
      </c>
    </row>
    <row r="278" spans="1:18">
      <c r="A278" s="39">
        <v>0</v>
      </c>
      <c r="B278" s="39">
        <v>0</v>
      </c>
      <c r="C278" s="39">
        <v>0</v>
      </c>
      <c r="D278" s="39">
        <v>0</v>
      </c>
      <c r="E278" s="39">
        <v>0</v>
      </c>
      <c r="F278" s="39">
        <v>0</v>
      </c>
      <c r="G278" s="65">
        <v>0</v>
      </c>
      <c r="H278" s="65">
        <v>0</v>
      </c>
      <c r="I278" s="65">
        <v>0</v>
      </c>
      <c r="J278" s="65">
        <v>-337.28201000000001</v>
      </c>
      <c r="K278" s="65">
        <v>-528.72968999999989</v>
      </c>
      <c r="L278" s="65">
        <v>-157.55319</v>
      </c>
      <c r="M278" s="65">
        <v>-45.055990000000001</v>
      </c>
      <c r="N278" s="65">
        <v>-13.685600000000001</v>
      </c>
      <c r="O278" s="65">
        <v>-71.146079999999998</v>
      </c>
      <c r="P278" s="65">
        <v>-13.78369</v>
      </c>
      <c r="Q278" s="14"/>
      <c r="R278" s="15" t="s">
        <v>5</v>
      </c>
    </row>
    <row r="279" spans="1:18">
      <c r="A279" s="39">
        <v>0</v>
      </c>
      <c r="B279" s="39">
        <v>0</v>
      </c>
      <c r="C279" s="39">
        <v>0</v>
      </c>
      <c r="D279" s="39">
        <v>0</v>
      </c>
      <c r="E279" s="39">
        <v>0</v>
      </c>
      <c r="F279" s="39">
        <v>0</v>
      </c>
      <c r="G279" s="65">
        <v>-25.016506</v>
      </c>
      <c r="H279" s="65">
        <v>-6.8576050000000004</v>
      </c>
      <c r="I279" s="65">
        <v>-177.32237000000001</v>
      </c>
      <c r="J279" s="65">
        <v>-436.95668999999998</v>
      </c>
      <c r="K279" s="65">
        <v>-650.82530000000008</v>
      </c>
      <c r="L279" s="65">
        <v>-179.58067000000003</v>
      </c>
      <c r="M279" s="65">
        <v>-54.386559999999996</v>
      </c>
      <c r="N279" s="65">
        <v>-20.485490000000002</v>
      </c>
      <c r="O279" s="65">
        <v>-82.395630000000011</v>
      </c>
      <c r="P279" s="65">
        <v>0</v>
      </c>
      <c r="Q279" s="14"/>
      <c r="R279" s="15" t="s">
        <v>6</v>
      </c>
    </row>
    <row r="280" spans="1:18">
      <c r="A280" s="175" t="s">
        <v>65</v>
      </c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44"/>
      <c r="P280" s="44"/>
      <c r="Q280" s="14"/>
      <c r="R280" s="10"/>
    </row>
    <row r="281" spans="1:18">
      <c r="A281" s="39">
        <v>0</v>
      </c>
      <c r="B281" s="39">
        <v>0</v>
      </c>
      <c r="C281" s="39">
        <v>0</v>
      </c>
      <c r="D281" s="39">
        <v>0</v>
      </c>
      <c r="E281" s="39">
        <v>0</v>
      </c>
      <c r="F281" s="39">
        <v>0</v>
      </c>
      <c r="G281" s="65">
        <v>0</v>
      </c>
      <c r="H281" s="65">
        <v>0</v>
      </c>
      <c r="I281" s="65">
        <v>0</v>
      </c>
      <c r="J281" s="65">
        <v>-423.08418</v>
      </c>
      <c r="K281" s="65">
        <v>20.609270000000002</v>
      </c>
      <c r="L281" s="65">
        <v>-60.7819</v>
      </c>
      <c r="M281" s="65">
        <v>-26.24352</v>
      </c>
      <c r="N281" s="65">
        <v>-3.9158200000000001</v>
      </c>
      <c r="O281" s="65">
        <v>-43.999580000000002</v>
      </c>
      <c r="P281" s="65">
        <v>-4.9302399999999995</v>
      </c>
      <c r="Q281" s="14"/>
      <c r="R281" s="15" t="s">
        <v>3</v>
      </c>
    </row>
    <row r="282" spans="1:18">
      <c r="A282" s="39">
        <v>0</v>
      </c>
      <c r="B282" s="39">
        <v>0</v>
      </c>
      <c r="C282" s="39">
        <v>0</v>
      </c>
      <c r="D282" s="39">
        <v>0</v>
      </c>
      <c r="E282" s="39">
        <v>0</v>
      </c>
      <c r="F282" s="39">
        <v>0</v>
      </c>
      <c r="G282" s="65">
        <v>0</v>
      </c>
      <c r="H282" s="65">
        <v>0</v>
      </c>
      <c r="I282" s="65">
        <v>0</v>
      </c>
      <c r="J282" s="65">
        <v>-533.91515000000004</v>
      </c>
      <c r="K282" s="65">
        <v>-166.78265999999999</v>
      </c>
      <c r="L282" s="65">
        <v>-138.42610999999999</v>
      </c>
      <c r="M282" s="65">
        <v>-39.46134</v>
      </c>
      <c r="N282" s="65">
        <v>-5.79122</v>
      </c>
      <c r="O282" s="65">
        <v>-64.123419999999996</v>
      </c>
      <c r="P282" s="65">
        <v>-9.8345200000000013</v>
      </c>
      <c r="Q282" s="14"/>
      <c r="R282" s="15" t="s">
        <v>4</v>
      </c>
    </row>
    <row r="283" spans="1:18">
      <c r="A283" s="39">
        <v>0</v>
      </c>
      <c r="B283" s="39">
        <v>0</v>
      </c>
      <c r="C283" s="39">
        <v>0</v>
      </c>
      <c r="D283" s="39">
        <v>0</v>
      </c>
      <c r="E283" s="39">
        <v>0</v>
      </c>
      <c r="F283" s="39">
        <v>0</v>
      </c>
      <c r="G283" s="65">
        <v>0</v>
      </c>
      <c r="H283" s="65">
        <v>0</v>
      </c>
      <c r="I283" s="65">
        <v>0</v>
      </c>
      <c r="J283" s="65">
        <v>-578.48201000000006</v>
      </c>
      <c r="K283" s="65">
        <v>-260.62909000000002</v>
      </c>
      <c r="L283" s="65">
        <v>-127.53149999999999</v>
      </c>
      <c r="M283" s="65">
        <v>-45.051459999999999</v>
      </c>
      <c r="N283" s="65">
        <v>-13.59094</v>
      </c>
      <c r="O283" s="65">
        <v>-71.13373</v>
      </c>
      <c r="P283" s="65">
        <v>-18.7042</v>
      </c>
      <c r="Q283" s="14"/>
      <c r="R283" s="15" t="s">
        <v>5</v>
      </c>
    </row>
    <row r="284" spans="1:18">
      <c r="A284" s="39">
        <v>0</v>
      </c>
      <c r="B284" s="39">
        <v>0</v>
      </c>
      <c r="C284" s="39">
        <v>0</v>
      </c>
      <c r="D284" s="39">
        <v>0</v>
      </c>
      <c r="E284" s="39">
        <v>0</v>
      </c>
      <c r="F284" s="39">
        <v>0</v>
      </c>
      <c r="G284" s="65">
        <v>-75.030078000000003</v>
      </c>
      <c r="H284" s="65">
        <v>21.528735999999999</v>
      </c>
      <c r="I284" s="65">
        <v>-207.16607000000002</v>
      </c>
      <c r="J284" s="65">
        <v>-678.14927</v>
      </c>
      <c r="K284" s="65">
        <v>-332.72469999999998</v>
      </c>
      <c r="L284" s="65">
        <v>-149.55338</v>
      </c>
      <c r="M284" s="65">
        <v>-54.315080000000002</v>
      </c>
      <c r="N284" s="65">
        <v>-19.972000000000001</v>
      </c>
      <c r="O284" s="65">
        <v>-82.288880000000006</v>
      </c>
      <c r="P284" s="65">
        <v>0</v>
      </c>
      <c r="Q284" s="14"/>
      <c r="R284" s="15" t="s">
        <v>6</v>
      </c>
    </row>
    <row r="285" spans="1:18">
      <c r="A285" s="177" t="s">
        <v>66</v>
      </c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26"/>
      <c r="P285" s="26"/>
      <c r="Q285" s="14"/>
      <c r="R285" s="10"/>
    </row>
    <row r="286" spans="1:18">
      <c r="A286" s="39">
        <v>0</v>
      </c>
      <c r="B286" s="39">
        <v>0</v>
      </c>
      <c r="C286" s="39">
        <v>0</v>
      </c>
      <c r="D286" s="39">
        <v>0</v>
      </c>
      <c r="E286" s="39">
        <v>0</v>
      </c>
      <c r="F286" s="39">
        <v>0</v>
      </c>
      <c r="G286" s="65">
        <v>0</v>
      </c>
      <c r="H286" s="65">
        <v>0</v>
      </c>
      <c r="I286" s="65">
        <v>0</v>
      </c>
      <c r="J286" s="65">
        <v>760.00202000000002</v>
      </c>
      <c r="K286" s="65">
        <v>-21.661729999999999</v>
      </c>
      <c r="L286" s="65">
        <v>-21.006439999999998</v>
      </c>
      <c r="M286" s="65">
        <v>-7.2918100000000008</v>
      </c>
      <c r="N286" s="65">
        <v>-27.75956</v>
      </c>
      <c r="O286" s="65">
        <v>6.0836099999999993</v>
      </c>
      <c r="P286" s="65">
        <v>-118.92913</v>
      </c>
      <c r="Q286" s="14"/>
      <c r="R286" s="15" t="s">
        <v>3</v>
      </c>
    </row>
    <row r="287" spans="1:18">
      <c r="A287" s="39">
        <v>0</v>
      </c>
      <c r="B287" s="39">
        <v>0</v>
      </c>
      <c r="C287" s="39">
        <v>0</v>
      </c>
      <c r="D287" s="39">
        <v>0</v>
      </c>
      <c r="E287" s="39">
        <v>0</v>
      </c>
      <c r="F287" s="39">
        <v>0</v>
      </c>
      <c r="G287" s="65">
        <v>0</v>
      </c>
      <c r="H287" s="65">
        <v>0</v>
      </c>
      <c r="I287" s="65">
        <v>0</v>
      </c>
      <c r="J287" s="65">
        <v>733.66856000000007</v>
      </c>
      <c r="K287" s="65">
        <v>-17.417279999999998</v>
      </c>
      <c r="L287" s="65">
        <v>-8.1029400000000003</v>
      </c>
      <c r="M287" s="65">
        <v>12.352069999999999</v>
      </c>
      <c r="N287" s="65">
        <v>-109.88516</v>
      </c>
      <c r="O287" s="65">
        <v>-126.93445</v>
      </c>
      <c r="P287" s="65">
        <v>-201.68442000000002</v>
      </c>
      <c r="Q287" s="14"/>
      <c r="R287" s="15" t="s">
        <v>4</v>
      </c>
    </row>
    <row r="288" spans="1:18">
      <c r="A288" s="39">
        <v>0</v>
      </c>
      <c r="B288" s="39">
        <v>0</v>
      </c>
      <c r="C288" s="39">
        <v>0</v>
      </c>
      <c r="D288" s="39">
        <v>0</v>
      </c>
      <c r="E288" s="39">
        <v>0</v>
      </c>
      <c r="F288" s="39">
        <v>0</v>
      </c>
      <c r="G288" s="65">
        <v>0</v>
      </c>
      <c r="H288" s="65">
        <v>0</v>
      </c>
      <c r="I288" s="65">
        <v>0</v>
      </c>
      <c r="J288" s="65">
        <v>743.44679000000008</v>
      </c>
      <c r="K288" s="65">
        <v>76.642020000000002</v>
      </c>
      <c r="L288" s="65">
        <v>-67.190149999999988</v>
      </c>
      <c r="M288" s="65">
        <v>-6.3125799999999996</v>
      </c>
      <c r="N288" s="65">
        <v>-164.62597</v>
      </c>
      <c r="O288" s="65">
        <v>-294.09237999999999</v>
      </c>
      <c r="P288" s="65">
        <v>-262.41149000000001</v>
      </c>
      <c r="Q288" s="14"/>
      <c r="R288" s="15" t="s">
        <v>5</v>
      </c>
    </row>
    <row r="289" spans="1:18">
      <c r="A289" s="39">
        <v>0</v>
      </c>
      <c r="B289" s="39">
        <v>0</v>
      </c>
      <c r="C289" s="39">
        <v>0</v>
      </c>
      <c r="D289" s="39">
        <v>0</v>
      </c>
      <c r="E289" s="39">
        <v>0</v>
      </c>
      <c r="F289" s="39">
        <v>0</v>
      </c>
      <c r="G289" s="65">
        <v>-11.528121000000001</v>
      </c>
      <c r="H289" s="65">
        <v>-2.4056869999999999</v>
      </c>
      <c r="I289" s="65">
        <v>61.041789999999999</v>
      </c>
      <c r="J289" s="65">
        <v>706.94235000000003</v>
      </c>
      <c r="K289" s="65">
        <v>145.48410999999999</v>
      </c>
      <c r="L289" s="65">
        <v>-73.630459999999999</v>
      </c>
      <c r="M289" s="65">
        <v>-22.11675</v>
      </c>
      <c r="N289" s="65">
        <v>-192.51275000000001</v>
      </c>
      <c r="O289" s="65">
        <v>-322.28803000000005</v>
      </c>
      <c r="P289" s="65">
        <v>0</v>
      </c>
      <c r="Q289" s="14"/>
      <c r="R289" s="15" t="s">
        <v>6</v>
      </c>
    </row>
    <row r="290" spans="1:18">
      <c r="A290" s="179" t="s">
        <v>67</v>
      </c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55"/>
      <c r="P290" s="55"/>
      <c r="Q290" s="14"/>
      <c r="R290" s="10"/>
    </row>
    <row r="291" spans="1:18">
      <c r="A291" s="39">
        <v>0</v>
      </c>
      <c r="B291" s="39">
        <v>0</v>
      </c>
      <c r="C291" s="39">
        <v>0</v>
      </c>
      <c r="D291" s="39">
        <v>0</v>
      </c>
      <c r="E291" s="39">
        <v>0</v>
      </c>
      <c r="F291" s="39">
        <v>0</v>
      </c>
      <c r="G291" s="65">
        <v>0</v>
      </c>
      <c r="H291" s="65">
        <v>0</v>
      </c>
      <c r="I291" s="65">
        <v>0</v>
      </c>
      <c r="J291" s="65">
        <v>340.77346999999997</v>
      </c>
      <c r="K291" s="65">
        <v>10.29177</v>
      </c>
      <c r="L291" s="65">
        <v>-30.251169999999998</v>
      </c>
      <c r="M291" s="65">
        <v>7.3557600000000001</v>
      </c>
      <c r="N291" s="65">
        <v>12.56452</v>
      </c>
      <c r="O291" s="65">
        <v>201.58520000000001</v>
      </c>
      <c r="P291" s="65">
        <v>-57.107709999999997</v>
      </c>
      <c r="Q291" s="14"/>
      <c r="R291" s="15" t="s">
        <v>3</v>
      </c>
    </row>
    <row r="292" spans="1:18">
      <c r="A292" s="39">
        <v>0</v>
      </c>
      <c r="B292" s="39">
        <v>0</v>
      </c>
      <c r="C292" s="39">
        <v>0</v>
      </c>
      <c r="D292" s="39">
        <v>0</v>
      </c>
      <c r="E292" s="39">
        <v>0</v>
      </c>
      <c r="F292" s="39">
        <v>0</v>
      </c>
      <c r="G292" s="65">
        <v>0</v>
      </c>
      <c r="H292" s="65">
        <v>0</v>
      </c>
      <c r="I292" s="65">
        <v>0</v>
      </c>
      <c r="J292" s="65">
        <v>231.08610999999999</v>
      </c>
      <c r="K292" s="65">
        <v>-149.87522000000001</v>
      </c>
      <c r="L292" s="65">
        <v>-51.110379999999999</v>
      </c>
      <c r="M292" s="65">
        <v>50.794059999999995</v>
      </c>
      <c r="N292" s="65">
        <v>-35.32329</v>
      </c>
      <c r="O292" s="65">
        <v>56.150779999999997</v>
      </c>
      <c r="P292" s="65">
        <v>-31.34254</v>
      </c>
      <c r="Q292" s="14"/>
      <c r="R292" s="15" t="s">
        <v>4</v>
      </c>
    </row>
    <row r="293" spans="1:18">
      <c r="A293" s="39">
        <v>0</v>
      </c>
      <c r="B293" s="39">
        <v>0</v>
      </c>
      <c r="C293" s="39">
        <v>0</v>
      </c>
      <c r="D293" s="39">
        <v>0</v>
      </c>
      <c r="E293" s="39">
        <v>0</v>
      </c>
      <c r="F293" s="39">
        <v>0</v>
      </c>
      <c r="G293" s="65">
        <v>0</v>
      </c>
      <c r="H293" s="65">
        <v>0</v>
      </c>
      <c r="I293" s="65">
        <v>0</v>
      </c>
      <c r="J293" s="65">
        <v>235.71916000000002</v>
      </c>
      <c r="K293" s="65">
        <v>-141.12698</v>
      </c>
      <c r="L293" s="65">
        <v>-41.142720000000004</v>
      </c>
      <c r="M293" s="65">
        <v>71.522949999999994</v>
      </c>
      <c r="N293" s="65">
        <v>-68.547989999999999</v>
      </c>
      <c r="O293" s="65">
        <v>-58.525940000000006</v>
      </c>
      <c r="P293" s="65">
        <v>-10.84948</v>
      </c>
      <c r="Q293" s="14"/>
      <c r="R293" s="15" t="s">
        <v>5</v>
      </c>
    </row>
    <row r="294" spans="1:18">
      <c r="A294" s="39">
        <v>0</v>
      </c>
      <c r="B294" s="39">
        <v>0</v>
      </c>
      <c r="C294" s="39">
        <v>0</v>
      </c>
      <c r="D294" s="39">
        <v>0</v>
      </c>
      <c r="E294" s="39">
        <v>0</v>
      </c>
      <c r="F294" s="39">
        <v>0</v>
      </c>
      <c r="G294" s="65">
        <v>-17.324829999999999</v>
      </c>
      <c r="H294" s="65">
        <v>100.14490499999999</v>
      </c>
      <c r="I294" s="65">
        <v>-59.87679</v>
      </c>
      <c r="J294" s="65">
        <v>110.86577</v>
      </c>
      <c r="K294" s="65">
        <v>-99.458089999999999</v>
      </c>
      <c r="L294" s="65">
        <v>-19.868020000000001</v>
      </c>
      <c r="M294" s="65">
        <v>109.67151</v>
      </c>
      <c r="N294" s="65">
        <v>78.82253</v>
      </c>
      <c r="O294" s="65">
        <v>79.080169999999995</v>
      </c>
      <c r="P294" s="65">
        <v>0</v>
      </c>
      <c r="Q294" s="14"/>
      <c r="R294" s="15" t="s">
        <v>6</v>
      </c>
    </row>
    <row r="295" spans="1:18">
      <c r="A295" s="181" t="s">
        <v>68</v>
      </c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56"/>
      <c r="P295" s="56"/>
      <c r="Q295" s="14"/>
      <c r="R295" s="57"/>
    </row>
    <row r="296" spans="1:18">
      <c r="A296" s="166" t="s">
        <v>69</v>
      </c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58"/>
      <c r="P296" s="58"/>
      <c r="Q296" s="14"/>
      <c r="R296" s="57"/>
    </row>
    <row r="297" spans="1:18">
      <c r="A297" s="34"/>
      <c r="B297" s="34"/>
      <c r="C297" s="34"/>
      <c r="D297" s="34"/>
      <c r="E297" s="47"/>
      <c r="F297" s="47"/>
      <c r="G297" s="47"/>
      <c r="H297" s="47"/>
      <c r="I297" s="47"/>
      <c r="J297" s="47">
        <v>0.29794837344390646</v>
      </c>
      <c r="K297" s="47">
        <v>0.34407962547167137</v>
      </c>
      <c r="L297" s="47">
        <v>0.32877782181261289</v>
      </c>
      <c r="M297" s="47">
        <v>0.31105606886050013</v>
      </c>
      <c r="N297" s="47">
        <v>0.29222800892575806</v>
      </c>
      <c r="O297" s="47">
        <v>0.50923246308797898</v>
      </c>
      <c r="P297" s="47">
        <v>0.33510252074531927</v>
      </c>
      <c r="Q297" s="14"/>
      <c r="R297" s="57" t="s">
        <v>70</v>
      </c>
    </row>
    <row r="298" spans="1:18">
      <c r="A298" s="34"/>
      <c r="B298" s="34"/>
      <c r="C298" s="34"/>
      <c r="D298" s="34"/>
      <c r="E298" s="47"/>
      <c r="F298" s="47"/>
      <c r="G298" s="47"/>
      <c r="H298" s="47"/>
      <c r="I298" s="47"/>
      <c r="J298" s="47">
        <v>0.31352219966252187</v>
      </c>
      <c r="K298" s="47">
        <v>0.30776702341254003</v>
      </c>
      <c r="L298" s="47">
        <v>0.26100004597036514</v>
      </c>
      <c r="M298" s="47">
        <v>0.20259751065731924</v>
      </c>
      <c r="N298" s="47">
        <v>0.25141189319430729</v>
      </c>
      <c r="O298" s="47">
        <v>0.38596718261096941</v>
      </c>
      <c r="P298" s="47">
        <v>0.34406988714602021</v>
      </c>
      <c r="Q298" s="14"/>
      <c r="R298" s="57" t="s">
        <v>71</v>
      </c>
    </row>
    <row r="299" spans="1:18">
      <c r="A299" s="34"/>
      <c r="B299" s="34"/>
      <c r="C299" s="34"/>
      <c r="D299" s="34"/>
      <c r="E299" s="47"/>
      <c r="F299" s="47"/>
      <c r="G299" s="47"/>
      <c r="H299" s="47"/>
      <c r="I299" s="47"/>
      <c r="J299" s="47">
        <v>0.33306623057185764</v>
      </c>
      <c r="K299" s="47">
        <v>0.28697286833130603</v>
      </c>
      <c r="L299" s="47">
        <v>0.3188111490701846</v>
      </c>
      <c r="M299" s="47">
        <v>0.28165879674616134</v>
      </c>
      <c r="N299" s="47">
        <v>0.51828082095964867</v>
      </c>
      <c r="O299" s="47">
        <v>0.33324494048248032</v>
      </c>
      <c r="P299" s="47">
        <v>0.38970781037797136</v>
      </c>
      <c r="Q299" s="14"/>
      <c r="R299" s="57" t="s">
        <v>72</v>
      </c>
    </row>
    <row r="300" spans="1:18">
      <c r="A300" s="34"/>
      <c r="B300" s="34"/>
      <c r="C300" s="34"/>
      <c r="D300" s="34"/>
      <c r="E300" s="47"/>
      <c r="F300" s="47"/>
      <c r="G300" s="47"/>
      <c r="H300" s="47"/>
      <c r="I300" s="47"/>
      <c r="J300" s="47">
        <v>0.31338205698749078</v>
      </c>
      <c r="K300" s="47">
        <v>0.19660166239563578</v>
      </c>
      <c r="L300" s="47">
        <v>0.28724400607517758</v>
      </c>
      <c r="M300" s="47">
        <v>0.34389760415477449</v>
      </c>
      <c r="N300" s="47">
        <v>0.56710514207821694</v>
      </c>
      <c r="O300" s="47">
        <v>0.12621121713817299</v>
      </c>
      <c r="P300" s="47" t="e">
        <v>#DIV/0!</v>
      </c>
      <c r="Q300" s="14"/>
      <c r="R300" s="57" t="s">
        <v>73</v>
      </c>
    </row>
    <row r="301" spans="1:18">
      <c r="A301" s="34"/>
      <c r="B301" s="34"/>
      <c r="C301" s="34"/>
      <c r="D301" s="34"/>
      <c r="E301" s="47"/>
      <c r="F301" s="47"/>
      <c r="G301" s="47"/>
      <c r="H301" s="47"/>
      <c r="I301" s="47"/>
      <c r="J301" s="47">
        <v>0.31525195719443455</v>
      </c>
      <c r="K301" s="47">
        <v>0.27532245360714713</v>
      </c>
      <c r="L301" s="47">
        <v>0.3000139925776395</v>
      </c>
      <c r="M301" s="47">
        <v>0.29110662501472806</v>
      </c>
      <c r="N301" s="47">
        <v>0.47118845934057707</v>
      </c>
      <c r="O301" s="47">
        <v>0.37640007190873698</v>
      </c>
      <c r="P301" s="47">
        <v>0.35818900999025394</v>
      </c>
      <c r="Q301" s="14"/>
      <c r="R301" s="57" t="s">
        <v>74</v>
      </c>
    </row>
    <row r="302" spans="1:18">
      <c r="A302" s="34" t="s">
        <v>10</v>
      </c>
      <c r="B302" s="34" t="s">
        <v>10</v>
      </c>
      <c r="C302" s="34" t="s">
        <v>10</v>
      </c>
      <c r="D302" s="34" t="s">
        <v>10</v>
      </c>
      <c r="E302" s="47" t="s">
        <v>10</v>
      </c>
      <c r="F302" s="47" t="s">
        <v>10</v>
      </c>
      <c r="G302" s="47" t="s">
        <v>10</v>
      </c>
      <c r="H302" s="47" t="s">
        <v>10</v>
      </c>
      <c r="I302" s="47" t="s">
        <v>10</v>
      </c>
      <c r="J302" s="47">
        <v>1.8551227822273347E-2</v>
      </c>
      <c r="K302" s="47">
        <v>4.4581645359900316E-3</v>
      </c>
      <c r="L302" s="47">
        <v>4.8045986642469727E-3</v>
      </c>
      <c r="M302" s="47">
        <v>6.4779424250944418E-3</v>
      </c>
      <c r="N302" s="47">
        <v>7.0599559947697402E-3</v>
      </c>
      <c r="O302" s="47">
        <v>2.2634388425007575E-3</v>
      </c>
      <c r="P302" s="47">
        <v>1.0787683262934816E-2</v>
      </c>
      <c r="Q302" s="14"/>
      <c r="R302" s="57" t="s">
        <v>75</v>
      </c>
    </row>
    <row r="303" spans="1:18">
      <c r="A303" s="34" t="s">
        <v>10</v>
      </c>
      <c r="B303" s="34" t="s">
        <v>10</v>
      </c>
      <c r="C303" s="34" t="s">
        <v>10</v>
      </c>
      <c r="D303" s="34" t="s">
        <v>10</v>
      </c>
      <c r="E303" s="47" t="s">
        <v>10</v>
      </c>
      <c r="F303" s="47" t="s">
        <v>10</v>
      </c>
      <c r="G303" s="47" t="s">
        <v>10</v>
      </c>
      <c r="H303" s="47" t="s">
        <v>10</v>
      </c>
      <c r="I303" s="47" t="s">
        <v>10</v>
      </c>
      <c r="J303" s="47">
        <v>7.3520493822530333E-3</v>
      </c>
      <c r="K303" s="47">
        <v>6.5782618829233397E-3</v>
      </c>
      <c r="L303" s="47">
        <v>4.6572571504633255E-3</v>
      </c>
      <c r="M303" s="47">
        <v>8.7700499822339489E-3</v>
      </c>
      <c r="N303" s="47">
        <v>7.123440555489041E-3</v>
      </c>
      <c r="O303" s="47">
        <v>4.2322416269835782E-3</v>
      </c>
      <c r="P303" s="47">
        <v>2.199538895085907E-2</v>
      </c>
      <c r="Q303" s="14"/>
      <c r="R303" s="57" t="s">
        <v>76</v>
      </c>
    </row>
    <row r="304" spans="1:18">
      <c r="A304" s="34" t="s">
        <v>10</v>
      </c>
      <c r="B304" s="34" t="s">
        <v>10</v>
      </c>
      <c r="C304" s="34" t="s">
        <v>10</v>
      </c>
      <c r="D304" s="34" t="s">
        <v>10</v>
      </c>
      <c r="E304" s="47" t="s">
        <v>10</v>
      </c>
      <c r="F304" s="47" t="s">
        <v>10</v>
      </c>
      <c r="G304" s="47" t="s">
        <v>10</v>
      </c>
      <c r="H304" s="47" t="s">
        <v>10</v>
      </c>
      <c r="I304" s="47" t="s">
        <v>10</v>
      </c>
      <c r="J304" s="47">
        <v>6.1148422716311218E-3</v>
      </c>
      <c r="K304" s="47">
        <v>1.425932695432988E-2</v>
      </c>
      <c r="L304" s="47">
        <v>5.1146672448545262E-3</v>
      </c>
      <c r="M304" s="47">
        <v>8.3254467387270277E-3</v>
      </c>
      <c r="N304" s="47">
        <v>3.5559138639763522E-3</v>
      </c>
      <c r="O304" s="47">
        <v>4.7674630008707215E-3</v>
      </c>
      <c r="P304" s="47">
        <v>1.3040817243380345E-2</v>
      </c>
      <c r="Q304" s="14"/>
      <c r="R304" s="57" t="s">
        <v>77</v>
      </c>
    </row>
    <row r="305" spans="1:20">
      <c r="A305" s="34" t="s">
        <v>10</v>
      </c>
      <c r="B305" s="34" t="s">
        <v>10</v>
      </c>
      <c r="C305" s="34" t="s">
        <v>10</v>
      </c>
      <c r="D305" s="34" t="s">
        <v>10</v>
      </c>
      <c r="E305" s="47" t="s">
        <v>10</v>
      </c>
      <c r="F305" s="47" t="s">
        <v>10</v>
      </c>
      <c r="G305" s="47" t="s">
        <v>10</v>
      </c>
      <c r="H305" s="47" t="s">
        <v>10</v>
      </c>
      <c r="I305" s="47"/>
      <c r="J305" s="47">
        <v>6.296210016684867E-3</v>
      </c>
      <c r="K305" s="47">
        <v>6.139420988103223E-3</v>
      </c>
      <c r="L305" s="47">
        <v>8.5479096254790117E-3</v>
      </c>
      <c r="M305" s="47">
        <v>7.0838028183995115E-3</v>
      </c>
      <c r="N305" s="47">
        <v>2.3927014687659875E-3</v>
      </c>
      <c r="O305" s="47">
        <v>2.4960430557192007E-2</v>
      </c>
      <c r="P305" s="47" t="s">
        <v>10</v>
      </c>
      <c r="Q305" s="14"/>
      <c r="R305" s="57" t="s">
        <v>78</v>
      </c>
    </row>
    <row r="306" spans="1:20">
      <c r="A306" s="34" t="s">
        <v>10</v>
      </c>
      <c r="B306" s="34" t="s">
        <v>10</v>
      </c>
      <c r="C306" s="34" t="s">
        <v>10</v>
      </c>
      <c r="D306" s="34" t="s">
        <v>10</v>
      </c>
      <c r="E306" s="47">
        <v>0</v>
      </c>
      <c r="F306" s="47">
        <v>0</v>
      </c>
      <c r="G306" s="47">
        <v>3.4150344960973316E-3</v>
      </c>
      <c r="H306" s="47">
        <v>4.2398910722788626E-3</v>
      </c>
      <c r="I306" s="47">
        <v>4.5665528665778604E-3</v>
      </c>
      <c r="J306" s="47">
        <v>9.3189900321439447E-3</v>
      </c>
      <c r="K306" s="47">
        <v>8.2154725937984927E-3</v>
      </c>
      <c r="L306" s="47">
        <v>5.7878890309482353E-3</v>
      </c>
      <c r="M306" s="47">
        <v>7.5670349180651459E-3</v>
      </c>
      <c r="N306" s="47">
        <v>4.0369549376177601E-3</v>
      </c>
      <c r="O306" s="47">
        <v>7.2967265199601452E-3</v>
      </c>
      <c r="P306" s="47">
        <v>1.5285202602466028E-2</v>
      </c>
      <c r="Q306" s="14"/>
      <c r="R306" s="57" t="s">
        <v>79</v>
      </c>
    </row>
    <row r="307" spans="1:20">
      <c r="A307" s="34" t="s">
        <v>10</v>
      </c>
      <c r="B307" s="34" t="s">
        <v>10</v>
      </c>
      <c r="C307" s="34" t="s">
        <v>10</v>
      </c>
      <c r="D307" s="34" t="s">
        <v>10</v>
      </c>
      <c r="E307" s="47" t="s">
        <v>10</v>
      </c>
      <c r="F307" s="47" t="s">
        <v>10</v>
      </c>
      <c r="G307" s="47" t="s">
        <v>10</v>
      </c>
      <c r="H307" s="47" t="s">
        <v>10</v>
      </c>
      <c r="I307" s="47" t="s">
        <v>10</v>
      </c>
      <c r="J307" s="47">
        <v>0.15601544914606963</v>
      </c>
      <c r="K307" s="47">
        <v>0.13044391185799029</v>
      </c>
      <c r="L307" s="47">
        <v>0.14008868877617339</v>
      </c>
      <c r="M307" s="47">
        <v>0.1399740362657135</v>
      </c>
      <c r="N307" s="47">
        <v>0.16188250340016186</v>
      </c>
      <c r="O307" s="47">
        <v>7.276233107766146E-2</v>
      </c>
      <c r="P307" s="47">
        <v>0.15195029792845932</v>
      </c>
      <c r="Q307" s="14"/>
      <c r="R307" s="57" t="s">
        <v>80</v>
      </c>
    </row>
    <row r="308" spans="1:20">
      <c r="A308" s="34" t="s">
        <v>10</v>
      </c>
      <c r="B308" s="34" t="s">
        <v>10</v>
      </c>
      <c r="C308" s="34" t="s">
        <v>10</v>
      </c>
      <c r="D308" s="34" t="s">
        <v>10</v>
      </c>
      <c r="E308" s="47" t="s">
        <v>10</v>
      </c>
      <c r="F308" s="47" t="s">
        <v>10</v>
      </c>
      <c r="G308" s="47" t="s">
        <v>10</v>
      </c>
      <c r="H308" s="47" t="s">
        <v>10</v>
      </c>
      <c r="I308" s="47" t="s">
        <v>10</v>
      </c>
      <c r="J308" s="47">
        <v>0.15295083601786372</v>
      </c>
      <c r="K308" s="47">
        <v>0.15055004986417361</v>
      </c>
      <c r="L308" s="47">
        <v>0.15861544016307813</v>
      </c>
      <c r="M308" s="47">
        <v>0.17927181071651885</v>
      </c>
      <c r="N308" s="47">
        <v>0.16716770240436737</v>
      </c>
      <c r="O308" s="47">
        <v>0.13340724507313953</v>
      </c>
      <c r="P308" s="47">
        <v>0.1450368208158942</v>
      </c>
      <c r="Q308" s="14"/>
      <c r="R308" s="57" t="s">
        <v>81</v>
      </c>
    </row>
    <row r="309" spans="1:20">
      <c r="A309" s="34" t="s">
        <v>10</v>
      </c>
      <c r="B309" s="34" t="s">
        <v>10</v>
      </c>
      <c r="C309" s="34" t="s">
        <v>10</v>
      </c>
      <c r="D309" s="34" t="s">
        <v>10</v>
      </c>
      <c r="E309" s="47" t="s">
        <v>10</v>
      </c>
      <c r="F309" s="47" t="s">
        <v>10</v>
      </c>
      <c r="G309" s="47" t="s">
        <v>10</v>
      </c>
      <c r="H309" s="47" t="s">
        <v>10</v>
      </c>
      <c r="I309" s="47" t="s">
        <v>10</v>
      </c>
      <c r="J309" s="47">
        <v>0.12187026556963412</v>
      </c>
      <c r="K309" s="47">
        <v>0.20343950895455457</v>
      </c>
      <c r="L309" s="47">
        <v>0.1621876844797025</v>
      </c>
      <c r="M309" s="47">
        <v>0.14778415743631818</v>
      </c>
      <c r="N309" s="47">
        <v>8.8699276777769134E-2</v>
      </c>
      <c r="O309" s="47">
        <v>8.839333303861209E-2</v>
      </c>
      <c r="P309" s="47">
        <v>0.1269362669483832</v>
      </c>
      <c r="Q309" s="14"/>
      <c r="R309" s="57" t="s">
        <v>82</v>
      </c>
    </row>
    <row r="310" spans="1:20">
      <c r="A310" s="34" t="s">
        <v>10</v>
      </c>
      <c r="B310" s="34" t="s">
        <v>10</v>
      </c>
      <c r="C310" s="34" t="s">
        <v>10</v>
      </c>
      <c r="D310" s="34" t="s">
        <v>10</v>
      </c>
      <c r="E310" s="47" t="s">
        <v>10</v>
      </c>
      <c r="F310" s="47" t="s">
        <v>10</v>
      </c>
      <c r="G310" s="47" t="s">
        <v>10</v>
      </c>
      <c r="H310" s="47" t="s">
        <v>10</v>
      </c>
      <c r="I310" s="47"/>
      <c r="J310" s="47">
        <v>0.1272893257962405</v>
      </c>
      <c r="K310" s="47">
        <v>0.15875704237200086</v>
      </c>
      <c r="L310" s="47">
        <v>0.14447542036911329</v>
      </c>
      <c r="M310" s="47">
        <v>0.12108752596202188</v>
      </c>
      <c r="N310" s="47">
        <v>0.10078271925801467</v>
      </c>
      <c r="O310" s="47">
        <v>0.16367619628123239</v>
      </c>
      <c r="P310" s="47" t="s">
        <v>10</v>
      </c>
      <c r="Q310" s="14"/>
      <c r="R310" s="57" t="s">
        <v>83</v>
      </c>
    </row>
    <row r="311" spans="1:20">
      <c r="A311" s="34" t="s">
        <v>10</v>
      </c>
      <c r="B311" s="34" t="s">
        <v>10</v>
      </c>
      <c r="C311" s="34" t="s">
        <v>10</v>
      </c>
      <c r="D311" s="34" t="s">
        <v>10</v>
      </c>
      <c r="E311" s="47">
        <v>0.15605094775308312</v>
      </c>
      <c r="F311" s="47">
        <v>0.16587843950965289</v>
      </c>
      <c r="G311" s="47">
        <v>0.14342724510934693</v>
      </c>
      <c r="H311" s="47">
        <v>0.16494239168830385</v>
      </c>
      <c r="I311" s="47">
        <v>0.13041661772429272</v>
      </c>
      <c r="J311" s="47">
        <v>0.13857669784813728</v>
      </c>
      <c r="K311" s="47">
        <v>0.16412063098828872</v>
      </c>
      <c r="L311" s="47">
        <v>0.15140134330214888</v>
      </c>
      <c r="M311" s="47">
        <v>0.14453357587678484</v>
      </c>
      <c r="N311" s="47">
        <v>0.11469700548723187</v>
      </c>
      <c r="O311" s="47">
        <v>0.10543647590665584</v>
      </c>
      <c r="P311" s="47">
        <v>0.14045695322536131</v>
      </c>
      <c r="Q311" s="14"/>
      <c r="R311" s="57" t="s">
        <v>84</v>
      </c>
      <c r="S311" s="126"/>
      <c r="T311" s="126"/>
    </row>
    <row r="312" spans="1:20">
      <c r="A312" s="34" t="s">
        <v>10</v>
      </c>
      <c r="B312" s="34" t="s">
        <v>10</v>
      </c>
      <c r="C312" s="34" t="s">
        <v>10</v>
      </c>
      <c r="D312" s="34" t="s">
        <v>10</v>
      </c>
      <c r="E312" s="47" t="s">
        <v>10</v>
      </c>
      <c r="F312" s="47" t="s">
        <v>10</v>
      </c>
      <c r="G312" s="47" t="s">
        <v>10</v>
      </c>
      <c r="H312" s="47" t="s">
        <v>10</v>
      </c>
      <c r="I312" s="47" t="s">
        <v>10</v>
      </c>
      <c r="J312" s="47">
        <v>0.17456667696834294</v>
      </c>
      <c r="K312" s="47">
        <v>0.1349020763939803</v>
      </c>
      <c r="L312" s="47">
        <v>0.14489328744042038</v>
      </c>
      <c r="M312" s="47">
        <v>0.14645193229385603</v>
      </c>
      <c r="N312" s="47">
        <v>0.16894245939493158</v>
      </c>
      <c r="O312" s="47">
        <v>7.502576992016223E-2</v>
      </c>
      <c r="P312" s="47">
        <v>0.16273798119139413</v>
      </c>
      <c r="Q312" s="14"/>
      <c r="R312" s="57" t="s">
        <v>85</v>
      </c>
      <c r="S312" s="127"/>
      <c r="T312" s="126"/>
    </row>
    <row r="313" spans="1:20">
      <c r="A313" s="34" t="s">
        <v>10</v>
      </c>
      <c r="B313" s="34" t="s">
        <v>10</v>
      </c>
      <c r="C313" s="34" t="s">
        <v>10</v>
      </c>
      <c r="D313" s="34" t="s">
        <v>10</v>
      </c>
      <c r="E313" s="47" t="s">
        <v>10</v>
      </c>
      <c r="F313" s="47" t="s">
        <v>10</v>
      </c>
      <c r="G313" s="47" t="s">
        <v>10</v>
      </c>
      <c r="H313" s="47" t="s">
        <v>10</v>
      </c>
      <c r="I313" s="47" t="s">
        <v>10</v>
      </c>
      <c r="J313" s="47">
        <v>0.16030288540011675</v>
      </c>
      <c r="K313" s="47">
        <v>0.15712831174709696</v>
      </c>
      <c r="L313" s="47">
        <v>0.16327275009237613</v>
      </c>
      <c r="M313" s="47">
        <v>0.18804186069875278</v>
      </c>
      <c r="N313" s="47">
        <v>0.17429119549492847</v>
      </c>
      <c r="O313" s="47">
        <v>0.13763952185601153</v>
      </c>
      <c r="P313" s="47">
        <v>0.16703217466169698</v>
      </c>
      <c r="Q313" s="14"/>
      <c r="R313" s="57" t="s">
        <v>86</v>
      </c>
      <c r="S313" s="126"/>
      <c r="T313" s="126"/>
    </row>
    <row r="314" spans="1:20">
      <c r="A314" s="34" t="s">
        <v>10</v>
      </c>
      <c r="B314" s="34" t="s">
        <v>10</v>
      </c>
      <c r="C314" s="34" t="s">
        <v>10</v>
      </c>
      <c r="D314" s="34" t="s">
        <v>10</v>
      </c>
      <c r="E314" s="47" t="s">
        <v>10</v>
      </c>
      <c r="F314" s="47" t="s">
        <v>10</v>
      </c>
      <c r="G314" s="47" t="s">
        <v>10</v>
      </c>
      <c r="H314" s="47" t="s">
        <v>10</v>
      </c>
      <c r="I314" s="47" t="s">
        <v>10</v>
      </c>
      <c r="J314" s="47">
        <v>0.12798510784126524</v>
      </c>
      <c r="K314" s="47">
        <v>0.21769883590888447</v>
      </c>
      <c r="L314" s="47">
        <v>0.16730235172455701</v>
      </c>
      <c r="M314" s="47">
        <v>0.15610960417504521</v>
      </c>
      <c r="N314" s="47">
        <v>9.2255190641745491E-2</v>
      </c>
      <c r="O314" s="47">
        <v>9.3160796039482824E-2</v>
      </c>
      <c r="P314" s="47">
        <v>0.13997708419176355</v>
      </c>
      <c r="Q314" s="14"/>
      <c r="R314" s="57" t="s">
        <v>87</v>
      </c>
      <c r="S314" s="128"/>
      <c r="T314" s="126"/>
    </row>
    <row r="315" spans="1:20">
      <c r="A315" s="34" t="s">
        <v>10</v>
      </c>
      <c r="B315" s="34" t="s">
        <v>10</v>
      </c>
      <c r="C315" s="34" t="s">
        <v>10</v>
      </c>
      <c r="D315" s="34" t="s">
        <v>10</v>
      </c>
      <c r="E315" s="47" t="s">
        <v>10</v>
      </c>
      <c r="F315" s="47" t="s">
        <v>10</v>
      </c>
      <c r="G315" s="47" t="s">
        <v>10</v>
      </c>
      <c r="H315" s="47" t="s">
        <v>10</v>
      </c>
      <c r="I315" s="47"/>
      <c r="J315" s="47">
        <v>0.13358553581292537</v>
      </c>
      <c r="K315" s="47">
        <v>0.16489646336010408</v>
      </c>
      <c r="L315" s="47">
        <v>0.15302332999459228</v>
      </c>
      <c r="M315" s="47">
        <v>0.12817128446150389</v>
      </c>
      <c r="N315" s="47">
        <v>0.10317542072678065</v>
      </c>
      <c r="O315" s="47">
        <v>0.18863662683842439</v>
      </c>
      <c r="P315" s="47" t="s">
        <v>10</v>
      </c>
      <c r="Q315" s="14"/>
      <c r="R315" s="57" t="s">
        <v>88</v>
      </c>
      <c r="S315" s="122"/>
      <c r="T315" s="126"/>
    </row>
    <row r="316" spans="1:20">
      <c r="A316" s="34" t="s">
        <v>10</v>
      </c>
      <c r="B316" s="34" t="s">
        <v>10</v>
      </c>
      <c r="C316" s="34" t="s">
        <v>10</v>
      </c>
      <c r="D316" s="34" t="s">
        <v>10</v>
      </c>
      <c r="E316" s="47">
        <v>0.15605094775308312</v>
      </c>
      <c r="F316" s="47">
        <v>0.16587843950965289</v>
      </c>
      <c r="G316" s="47">
        <v>0.14684227960544427</v>
      </c>
      <c r="H316" s="47">
        <v>0.16918228276058273</v>
      </c>
      <c r="I316" s="47">
        <v>0.13498317059087059</v>
      </c>
      <c r="J316" s="47">
        <v>0.14789568788028123</v>
      </c>
      <c r="K316" s="47">
        <v>0.1723361035820872</v>
      </c>
      <c r="L316" s="47">
        <v>0.15718924457935796</v>
      </c>
      <c r="M316" s="47">
        <v>0.15210058577386176</v>
      </c>
      <c r="N316" s="47">
        <v>0.11873396750417144</v>
      </c>
      <c r="O316" s="47">
        <v>0.11273320996706489</v>
      </c>
      <c r="P316" s="47">
        <v>0.15574214434525185</v>
      </c>
      <c r="Q316" s="14"/>
      <c r="R316" s="57" t="s">
        <v>40</v>
      </c>
      <c r="S316" s="129"/>
      <c r="T316" s="130"/>
    </row>
    <row r="317" spans="1:20">
      <c r="A317" s="47"/>
      <c r="B317" s="47"/>
      <c r="C317" s="47"/>
      <c r="D317" s="47"/>
      <c r="E317" s="47"/>
      <c r="F317" s="47"/>
      <c r="G317" s="47"/>
      <c r="H317" s="47"/>
      <c r="I317" s="47"/>
      <c r="J317" s="47">
        <v>9.8154784354808719E-2</v>
      </c>
      <c r="K317" s="47">
        <v>0.17246542870936568</v>
      </c>
      <c r="L317" s="47">
        <v>0.1475036642540625</v>
      </c>
      <c r="M317" s="47">
        <v>0.13602188315187225</v>
      </c>
      <c r="N317" s="47">
        <v>9.488986019823166E-2</v>
      </c>
      <c r="O317" s="47">
        <v>0.34727033225775461</v>
      </c>
      <c r="P317" s="47">
        <v>0.13889997028205023</v>
      </c>
      <c r="Q317" s="14"/>
      <c r="R317" s="57" t="s">
        <v>89</v>
      </c>
      <c r="S317" s="61"/>
      <c r="T317" s="126"/>
    </row>
    <row r="318" spans="1:20">
      <c r="A318" s="47"/>
      <c r="B318" s="47"/>
      <c r="C318" s="47"/>
      <c r="D318" s="47"/>
      <c r="E318" s="47"/>
      <c r="F318" s="47"/>
      <c r="G318" s="47"/>
      <c r="H318" s="47"/>
      <c r="I318" s="47"/>
      <c r="J318" s="47">
        <v>0.14238476427419339</v>
      </c>
      <c r="K318" s="47">
        <v>0.15192356625377665</v>
      </c>
      <c r="L318" s="47">
        <v>8.531560262610656E-2</v>
      </c>
      <c r="M318" s="47">
        <v>2.1682788612816035E-2</v>
      </c>
      <c r="N318" s="47">
        <v>7.2027178325449581E-2</v>
      </c>
      <c r="O318" s="47">
        <v>0.19935555612976461</v>
      </c>
      <c r="P318" s="47">
        <v>0.15424516667471877</v>
      </c>
      <c r="Q318" s="14"/>
      <c r="R318" s="57" t="s">
        <v>90</v>
      </c>
      <c r="S318" s="126"/>
      <c r="T318" s="126"/>
    </row>
    <row r="319" spans="1:20">
      <c r="A319" s="47"/>
      <c r="B319" s="47"/>
      <c r="C319" s="47"/>
      <c r="D319" s="47"/>
      <c r="E319" s="47"/>
      <c r="F319" s="47"/>
      <c r="G319" s="47"/>
      <c r="H319" s="47"/>
      <c r="I319" s="47"/>
      <c r="J319" s="47">
        <v>0.18727241029786279</v>
      </c>
      <c r="K319" s="47">
        <v>5.7370595395967922E-2</v>
      </c>
      <c r="L319" s="47">
        <v>0.12256376703849425</v>
      </c>
      <c r="M319" s="47">
        <v>0.10315537984206707</v>
      </c>
      <c r="N319" s="47">
        <v>0.33994822065190561</v>
      </c>
      <c r="O319" s="47">
        <v>0.19500823070346635</v>
      </c>
      <c r="P319" s="47">
        <v>0.20356889330698127</v>
      </c>
      <c r="Q319" s="14"/>
      <c r="R319" s="57" t="s">
        <v>91</v>
      </c>
      <c r="S319" s="127"/>
      <c r="T319" s="126"/>
    </row>
    <row r="320" spans="1:20">
      <c r="A320" s="47"/>
      <c r="B320" s="47"/>
      <c r="C320" s="47"/>
      <c r="D320" s="47"/>
      <c r="E320" s="47"/>
      <c r="F320" s="47"/>
      <c r="G320" s="47"/>
      <c r="H320" s="47"/>
      <c r="I320" s="47"/>
      <c r="J320" s="47">
        <v>0.15649539398145429</v>
      </c>
      <c r="K320" s="47">
        <v>1.9886642220534569E-2</v>
      </c>
      <c r="L320" s="47">
        <v>0.10654253991304755</v>
      </c>
      <c r="M320" s="47">
        <v>0.17492807753890788</v>
      </c>
      <c r="N320" s="47">
        <v>0.37305630575724047</v>
      </c>
      <c r="O320" s="47">
        <v>-3.2471762476558641E-2</v>
      </c>
      <c r="P320" s="47" t="e">
        <v>#DIV/0!</v>
      </c>
      <c r="Q320" s="14"/>
      <c r="R320" s="57" t="s">
        <v>92</v>
      </c>
      <c r="S320" s="126"/>
      <c r="T320" s="126"/>
    </row>
    <row r="321" spans="1:21">
      <c r="A321" s="34"/>
      <c r="B321" s="34"/>
      <c r="C321" s="34"/>
      <c r="D321" s="34"/>
      <c r="E321" s="47">
        <v>0.1553210461730225</v>
      </c>
      <c r="F321" s="47">
        <v>0.1483384642274882</v>
      </c>
      <c r="G321" s="47">
        <v>0.15682483903205932</v>
      </c>
      <c r="H321" s="47">
        <v>0.1453713782962387</v>
      </c>
      <c r="I321" s="47">
        <v>0.16305632730339725</v>
      </c>
      <c r="J321" s="47">
        <v>0.14853173189475291</v>
      </c>
      <c r="K321" s="47">
        <v>8.9268177943839372E-2</v>
      </c>
      <c r="L321" s="47">
        <v>0.11612293058445348</v>
      </c>
      <c r="M321" s="47">
        <v>0.11549453222666664</v>
      </c>
      <c r="N321" s="47">
        <v>0.28291037845377787</v>
      </c>
      <c r="O321" s="47">
        <v>0.21374210097262109</v>
      </c>
      <c r="P321" s="47">
        <v>0.16772872115622051</v>
      </c>
      <c r="Q321" s="14"/>
      <c r="R321" s="57" t="s">
        <v>93</v>
      </c>
      <c r="S321" s="128"/>
      <c r="T321" s="126"/>
    </row>
    <row r="322" spans="1:21">
      <c r="A322" s="34"/>
      <c r="B322" s="34"/>
      <c r="C322" s="34"/>
      <c r="D322" s="34"/>
      <c r="E322" s="47">
        <v>0.23317961740919604</v>
      </c>
      <c r="F322" s="47">
        <v>0.20998929405606104</v>
      </c>
      <c r="G322" s="47">
        <v>0.21581931345382141</v>
      </c>
      <c r="H322" s="47">
        <v>0.19852015746308097</v>
      </c>
      <c r="I322" s="47">
        <v>0.21027554023108033</v>
      </c>
      <c r="J322" s="47">
        <v>0.1892597729033425</v>
      </c>
      <c r="K322" s="47">
        <v>0.11899202004750957</v>
      </c>
      <c r="L322" s="47">
        <v>0.15695665286033542</v>
      </c>
      <c r="M322" s="47">
        <v>0.15300213772329546</v>
      </c>
      <c r="N322" s="47">
        <v>0.35786023370098613</v>
      </c>
      <c r="O322" s="47">
        <v>0.27140005962141073</v>
      </c>
      <c r="P322" s="47">
        <v>0.2116728087147989</v>
      </c>
      <c r="Q322" s="14"/>
      <c r="R322" s="57" t="s">
        <v>94</v>
      </c>
      <c r="S322" s="122"/>
      <c r="T322" s="131"/>
    </row>
    <row r="323" spans="1:21">
      <c r="A323" s="34"/>
      <c r="B323" s="34"/>
      <c r="C323" s="34"/>
      <c r="D323" s="34"/>
      <c r="E323" s="47">
        <v>0.30452840131541675</v>
      </c>
      <c r="F323" s="47">
        <v>0.2684164737956341</v>
      </c>
      <c r="G323" s="47">
        <v>0.26799184166569523</v>
      </c>
      <c r="H323" s="47">
        <v>0.24863496026316428</v>
      </c>
      <c r="I323" s="47">
        <v>0.24507401458931094</v>
      </c>
      <c r="J323" s="47">
        <v>0.21891574446348219</v>
      </c>
      <c r="K323" s="47">
        <v>0.19291382076695604</v>
      </c>
      <c r="L323" s="47">
        <v>0.26156990714315081</v>
      </c>
      <c r="M323" s="47">
        <v>0.26274796183520643</v>
      </c>
      <c r="N323" s="47">
        <v>0.42052493691416759</v>
      </c>
      <c r="O323" s="47">
        <v>0.34147959318661308</v>
      </c>
      <c r="P323" s="47">
        <v>0.29121946439884483</v>
      </c>
      <c r="Q323" s="14"/>
      <c r="R323" s="57" t="s">
        <v>95</v>
      </c>
      <c r="S323" s="129"/>
      <c r="T323" s="132"/>
    </row>
    <row r="324" spans="1:21">
      <c r="A324" s="34"/>
      <c r="B324" s="34"/>
      <c r="C324" s="34"/>
      <c r="D324" s="34"/>
      <c r="E324" s="47">
        <v>9.9344534437878065E-2</v>
      </c>
      <c r="F324" s="47">
        <v>9.8249941553009132E-2</v>
      </c>
      <c r="G324" s="47">
        <v>0.10675574038766465</v>
      </c>
      <c r="H324" s="47">
        <v>8.7486080167210351E-2</v>
      </c>
      <c r="I324" s="47">
        <v>9.4135709627931857E-2</v>
      </c>
      <c r="J324" s="47">
        <v>3.7316121115898569E-2</v>
      </c>
      <c r="K324" s="47">
        <v>2.6656542819325457E-2</v>
      </c>
      <c r="L324" s="47">
        <v>5.505343231642585E-2</v>
      </c>
      <c r="M324" s="47">
        <v>5.2015008300685346E-2</v>
      </c>
      <c r="N324" s="47">
        <v>0.18197750114458042</v>
      </c>
      <c r="O324" s="47">
        <v>0.14261503686700058</v>
      </c>
      <c r="P324" s="47">
        <v>0.10241107376980269</v>
      </c>
      <c r="Q324" s="14"/>
      <c r="R324" s="57" t="s">
        <v>96</v>
      </c>
      <c r="S324" s="61"/>
      <c r="T324" s="126"/>
    </row>
    <row r="325" spans="1:21">
      <c r="A325" s="34"/>
      <c r="B325" s="34"/>
      <c r="C325" s="34"/>
      <c r="D325" s="34"/>
      <c r="E325" s="47">
        <v>0.13063988525644094</v>
      </c>
      <c r="F325" s="47">
        <v>0.13381187893479915</v>
      </c>
      <c r="G325" s="47">
        <v>0.1332311495416735</v>
      </c>
      <c r="H325" s="47">
        <v>0.10800789557299913</v>
      </c>
      <c r="I325" s="47">
        <v>0.12151402942939421</v>
      </c>
      <c r="J325" s="47">
        <v>4.8249866851471944E-2</v>
      </c>
      <c r="K325" s="47">
        <v>3.3833613140361742E-2</v>
      </c>
      <c r="L325" s="47">
        <v>6.6001504657924787E-2</v>
      </c>
      <c r="M325" s="47">
        <v>6.0196112119631356E-2</v>
      </c>
      <c r="N325" s="47">
        <v>0.21648491344826148</v>
      </c>
      <c r="O325" s="47">
        <v>0.15641610238272546</v>
      </c>
      <c r="P325" s="47">
        <v>0.11382356050239652</v>
      </c>
      <c r="Q325" s="14"/>
      <c r="R325" s="57" t="s">
        <v>97</v>
      </c>
      <c r="S325" s="126"/>
      <c r="T325" s="126"/>
    </row>
    <row r="326" spans="1:21">
      <c r="A326" s="34"/>
      <c r="B326" s="34"/>
      <c r="C326" s="34"/>
      <c r="D326" s="34"/>
      <c r="E326" s="47">
        <v>0.17339228898406375</v>
      </c>
      <c r="F326" s="47">
        <v>0.16563475723952295</v>
      </c>
      <c r="G326" s="47">
        <v>0.15467184750777296</v>
      </c>
      <c r="H326" s="47">
        <v>0.11869767262540079</v>
      </c>
      <c r="I326" s="47">
        <v>0.13192898505078313</v>
      </c>
      <c r="J326" s="47">
        <v>4.8898745406453822E-2</v>
      </c>
      <c r="K326" s="47">
        <v>3.7901373314579989E-2</v>
      </c>
      <c r="L326" s="47">
        <v>7.3179385487620388E-2</v>
      </c>
      <c r="M326" s="47">
        <v>6.9243003210570309E-2</v>
      </c>
      <c r="N326" s="47">
        <v>0.23989804107252488</v>
      </c>
      <c r="O326" s="47">
        <v>0.16627501560090885</v>
      </c>
      <c r="P326" s="47">
        <v>0.11397611038070313</v>
      </c>
      <c r="Q326" s="14"/>
      <c r="R326" s="57" t="s">
        <v>98</v>
      </c>
      <c r="S326" s="127"/>
      <c r="T326" s="126"/>
    </row>
    <row r="327" spans="1:21" s="61" customFormat="1">
      <c r="A327" s="31"/>
      <c r="B327" s="31"/>
      <c r="C327" s="31"/>
      <c r="D327" s="31"/>
      <c r="E327" s="31">
        <v>0.6396076828327022</v>
      </c>
      <c r="F327" s="31">
        <v>0.70698532768777622</v>
      </c>
      <c r="G327" s="31">
        <v>0.70219498831393234</v>
      </c>
      <c r="H327" s="31">
        <v>0.63914940242671792</v>
      </c>
      <c r="I327" s="31">
        <v>0.67408365025930839</v>
      </c>
      <c r="J327" s="31">
        <v>0.35212148268476606</v>
      </c>
      <c r="K327" s="31">
        <v>0.30948097985878353</v>
      </c>
      <c r="L327" s="31">
        <v>0.46536583775390955</v>
      </c>
      <c r="M327" s="31">
        <v>0.45706955868916049</v>
      </c>
      <c r="N327" s="31">
        <v>0.70891607498925779</v>
      </c>
      <c r="O327" s="31">
        <v>0.63470959074111311</v>
      </c>
      <c r="P327" s="31">
        <v>0.59743270496669965</v>
      </c>
      <c r="Q327" s="59"/>
      <c r="R327" s="60" t="s">
        <v>99</v>
      </c>
      <c r="S327" s="121"/>
      <c r="T327" s="133"/>
    </row>
    <row r="328" spans="1:21" s="61" customFormat="1">
      <c r="A328" s="31"/>
      <c r="B328" s="31"/>
      <c r="C328" s="31"/>
      <c r="D328" s="31"/>
      <c r="E328" s="31">
        <v>1.745363144184737</v>
      </c>
      <c r="F328" s="31">
        <v>1.7130879885159056</v>
      </c>
      <c r="G328" s="31">
        <v>1.5546784793170554</v>
      </c>
      <c r="H328" s="31">
        <v>1.3984411595955895</v>
      </c>
      <c r="I328" s="31">
        <v>1.3825127120504468</v>
      </c>
      <c r="J328" s="31">
        <v>1.3363798559147382</v>
      </c>
      <c r="K328" s="31">
        <v>1.365871525461499</v>
      </c>
      <c r="L328" s="31">
        <v>1.3748358756334429</v>
      </c>
      <c r="M328" s="31">
        <v>1.3302413852711126</v>
      </c>
      <c r="N328" s="31">
        <v>1.3240567867689303</v>
      </c>
      <c r="O328" s="31">
        <v>1.2411294547548466</v>
      </c>
      <c r="P328" s="31">
        <v>1.139368714203794</v>
      </c>
      <c r="Q328" s="59"/>
      <c r="R328" s="60" t="s">
        <v>100</v>
      </c>
      <c r="T328" s="126"/>
    </row>
    <row r="329" spans="1:21">
      <c r="A329" s="208" t="s">
        <v>101</v>
      </c>
      <c r="B329" s="209"/>
      <c r="C329" s="209"/>
      <c r="D329" s="209"/>
      <c r="E329" s="209"/>
      <c r="F329" s="209"/>
      <c r="G329" s="209"/>
      <c r="H329" s="209"/>
      <c r="I329" s="209"/>
      <c r="J329" s="209"/>
      <c r="K329" s="209"/>
      <c r="L329" s="209"/>
      <c r="M329" s="209"/>
      <c r="N329" s="209"/>
      <c r="O329" s="58"/>
      <c r="P329" s="58"/>
      <c r="Q329" s="14"/>
      <c r="R329" s="57"/>
      <c r="S329" s="134"/>
      <c r="T329" s="126"/>
    </row>
    <row r="330" spans="1:21">
      <c r="A330" s="31"/>
      <c r="B330" s="31"/>
      <c r="C330" s="31"/>
      <c r="D330" s="31"/>
      <c r="E330" s="31">
        <v>1.5089274145302958</v>
      </c>
      <c r="F330" s="31">
        <v>1.7050237224624785</v>
      </c>
      <c r="G330" s="31">
        <v>2.5464099100284265</v>
      </c>
      <c r="H330" s="31">
        <v>4.0159109711302445</v>
      </c>
      <c r="I330" s="31">
        <v>1.512372886494024</v>
      </c>
      <c r="J330" s="31">
        <v>1.4173145839475068</v>
      </c>
      <c r="K330" s="31">
        <v>0.46317259978384823</v>
      </c>
      <c r="L330" s="31">
        <v>0.49816873056140598</v>
      </c>
      <c r="M330" s="31">
        <v>1.0615568500164472</v>
      </c>
      <c r="N330" s="31">
        <v>1.7144393049997988</v>
      </c>
      <c r="O330" s="31">
        <v>2.1686805441665236</v>
      </c>
      <c r="P330" s="31">
        <v>3.0596850891361269</v>
      </c>
      <c r="Q330" s="14"/>
      <c r="R330" s="57" t="s">
        <v>102</v>
      </c>
      <c r="S330" s="61"/>
      <c r="T330" s="126"/>
    </row>
    <row r="331" spans="1:21">
      <c r="A331" s="31"/>
      <c r="B331" s="31"/>
      <c r="C331" s="31"/>
      <c r="D331" s="31"/>
      <c r="E331" s="31">
        <v>1.3507242381322886</v>
      </c>
      <c r="F331" s="31">
        <v>1.5314935996245422</v>
      </c>
      <c r="G331" s="31">
        <v>2.3506765986906917</v>
      </c>
      <c r="H331" s="31">
        <v>3.8204607877887735</v>
      </c>
      <c r="I331" s="31">
        <v>1.4327414379798251</v>
      </c>
      <c r="J331" s="31">
        <v>1.3903825141075885</v>
      </c>
      <c r="K331" s="31">
        <v>0.4126003715008113</v>
      </c>
      <c r="L331" s="31">
        <v>0.40808066790207809</v>
      </c>
      <c r="M331" s="31">
        <v>0.95769247853120776</v>
      </c>
      <c r="N331" s="31">
        <v>1.6434691574144111</v>
      </c>
      <c r="O331" s="31">
        <v>2.0742554798461823</v>
      </c>
      <c r="P331" s="31">
        <v>2.9081724209713178</v>
      </c>
      <c r="Q331" s="14"/>
      <c r="R331" s="57" t="s">
        <v>103</v>
      </c>
      <c r="S331" s="127"/>
      <c r="T331" s="126"/>
    </row>
    <row r="332" spans="1:21">
      <c r="A332" s="166" t="s">
        <v>104</v>
      </c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58"/>
      <c r="P332" s="58"/>
      <c r="Q332" s="14"/>
      <c r="R332" s="57"/>
      <c r="S332" s="126"/>
      <c r="T332" s="126"/>
    </row>
    <row r="333" spans="1:21">
      <c r="A333" s="31"/>
      <c r="B333" s="31"/>
      <c r="C333" s="31"/>
      <c r="D333" s="31"/>
      <c r="E333" s="31">
        <v>0.53989703617159557</v>
      </c>
      <c r="F333" s="31">
        <v>0.41088858042740012</v>
      </c>
      <c r="G333" s="31">
        <v>0.2685300393729495</v>
      </c>
      <c r="H333" s="31">
        <v>0.17960608237479342</v>
      </c>
      <c r="I333" s="31">
        <v>0.12397394753250196</v>
      </c>
      <c r="J333" s="31">
        <v>4.9598295110842967E-2</v>
      </c>
      <c r="K333" s="31">
        <v>0.21559727843705978</v>
      </c>
      <c r="L333" s="31">
        <v>0.20280166075302239</v>
      </c>
      <c r="M333" s="31">
        <v>0.22765049504992865</v>
      </c>
      <c r="N333" s="31">
        <v>0.12288803978014982</v>
      </c>
      <c r="O333" s="31">
        <v>7.9504998991882334E-2</v>
      </c>
      <c r="P333" s="31">
        <v>1.1568680979947796E-2</v>
      </c>
      <c r="Q333" s="14"/>
      <c r="R333" s="57" t="s">
        <v>105</v>
      </c>
      <c r="S333" s="61"/>
      <c r="T333" s="126"/>
    </row>
    <row r="334" spans="1:21">
      <c r="A334" s="31" t="s">
        <v>10</v>
      </c>
      <c r="B334" s="31" t="s">
        <v>10</v>
      </c>
      <c r="C334" s="31" t="s">
        <v>10</v>
      </c>
      <c r="D334" s="31" t="s">
        <v>10</v>
      </c>
      <c r="E334" s="31">
        <v>2.0740579435388682</v>
      </c>
      <c r="F334" s="31">
        <v>1.7523837636693547</v>
      </c>
      <c r="G334" s="31">
        <v>1.2615548751832097</v>
      </c>
      <c r="H334" s="31">
        <v>1.1080341189058351</v>
      </c>
      <c r="I334" s="31">
        <v>0.72868378798725564</v>
      </c>
      <c r="J334" s="31">
        <v>0.79603096557462028</v>
      </c>
      <c r="K334" s="31">
        <v>4.2674374190302702</v>
      </c>
      <c r="L334" s="31">
        <v>2.0503169769726468</v>
      </c>
      <c r="M334" s="31">
        <v>2.4817419891175918</v>
      </c>
      <c r="N334" s="31">
        <v>0.40496580522218273</v>
      </c>
      <c r="O334" s="31">
        <v>0.37657160934132655</v>
      </c>
      <c r="P334" s="31">
        <v>8.04289457985045E-2</v>
      </c>
      <c r="Q334" s="14"/>
      <c r="R334" s="7" t="s">
        <v>106</v>
      </c>
      <c r="S334" s="127"/>
      <c r="T334" s="126"/>
      <c r="U334" s="14"/>
    </row>
    <row r="335" spans="1:21">
      <c r="A335" s="168" t="s">
        <v>107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63"/>
      <c r="P335" s="63"/>
      <c r="Q335" s="14"/>
      <c r="R335" s="64"/>
      <c r="S335" s="127"/>
      <c r="T335" s="133"/>
    </row>
    <row r="336" spans="1:21">
      <c r="A336" s="65"/>
      <c r="B336" s="65"/>
      <c r="C336" s="65"/>
      <c r="D336" s="65"/>
      <c r="E336" s="65">
        <v>22.317180245726043</v>
      </c>
      <c r="F336" s="65">
        <v>29.24677444814979</v>
      </c>
      <c r="G336" s="65">
        <v>22.105637436490873</v>
      </c>
      <c r="H336" s="65">
        <v>22.171277363770059</v>
      </c>
      <c r="I336" s="65">
        <v>19.039954039035742</v>
      </c>
      <c r="J336" s="65">
        <v>17.065112252969783</v>
      </c>
      <c r="K336" s="65">
        <v>23.12451335741703</v>
      </c>
      <c r="L336" s="65">
        <v>21.877468739031173</v>
      </c>
      <c r="M336" s="65">
        <v>26.001223851597317</v>
      </c>
      <c r="N336" s="65">
        <v>116.1879958219825</v>
      </c>
      <c r="O336" s="65">
        <v>49.684824844307258</v>
      </c>
      <c r="P336" s="65">
        <v>49.626585267148329</v>
      </c>
      <c r="Q336" s="14"/>
      <c r="R336" s="64" t="s">
        <v>108</v>
      </c>
      <c r="S336" s="135"/>
      <c r="T336" s="126"/>
    </row>
    <row r="337" spans="1:25">
      <c r="A337" s="65"/>
      <c r="B337" s="65"/>
      <c r="C337" s="65"/>
      <c r="D337" s="65"/>
      <c r="E337" s="65">
        <v>26.325629840283405</v>
      </c>
      <c r="F337" s="65">
        <v>29.419207999389798</v>
      </c>
      <c r="G337" s="65">
        <v>22.326831583606445</v>
      </c>
      <c r="H337" s="65">
        <v>20.470170865490918</v>
      </c>
      <c r="I337" s="65">
        <v>14.020473690516543</v>
      </c>
      <c r="J337" s="65">
        <v>13.445804144682103</v>
      </c>
      <c r="K337" s="65">
        <v>15.389564593607348</v>
      </c>
      <c r="L337" s="65">
        <v>13.837042519972565</v>
      </c>
      <c r="M337" s="65">
        <v>15.077417810588717</v>
      </c>
      <c r="N337" s="65">
        <v>14.50375847155637</v>
      </c>
      <c r="O337" s="65">
        <v>9.991610463653382</v>
      </c>
      <c r="P337" s="65">
        <v>11.834744571905766</v>
      </c>
      <c r="Q337" s="14"/>
      <c r="R337" s="64" t="s">
        <v>109</v>
      </c>
    </row>
    <row r="338" spans="1:25">
      <c r="A338" s="65"/>
      <c r="B338" s="65"/>
      <c r="C338" s="65"/>
      <c r="D338" s="65"/>
      <c r="E338" s="65">
        <v>51.224823051180294</v>
      </c>
      <c r="F338" s="65">
        <v>66.103417023194552</v>
      </c>
      <c r="G338" s="65">
        <v>71.932657376573815</v>
      </c>
      <c r="H338" s="65">
        <v>69.034505412452191</v>
      </c>
      <c r="I338" s="65">
        <v>136.78551436459938</v>
      </c>
      <c r="J338" s="65">
        <v>400.77291797148484</v>
      </c>
      <c r="K338" s="65">
        <v>232.88490298676115</v>
      </c>
      <c r="L338" s="65">
        <v>82.320615984538051</v>
      </c>
      <c r="M338" s="65">
        <v>56.265406833370228</v>
      </c>
      <c r="N338" s="65">
        <v>96.482840295257489</v>
      </c>
      <c r="O338" s="65">
        <v>47.230093342570022</v>
      </c>
      <c r="P338" s="65">
        <v>57.05798434496257</v>
      </c>
      <c r="Q338" s="14"/>
      <c r="R338" s="64" t="s">
        <v>110</v>
      </c>
    </row>
    <row r="339" spans="1:25">
      <c r="A339" s="65"/>
      <c r="B339" s="65"/>
      <c r="C339" s="65"/>
      <c r="D339" s="65"/>
      <c r="E339" s="65">
        <v>-2.582012965170847</v>
      </c>
      <c r="F339" s="65">
        <v>-7.4374345756549616</v>
      </c>
      <c r="G339" s="65">
        <v>-27.5001883564765</v>
      </c>
      <c r="H339" s="65">
        <v>-26.393057183191218</v>
      </c>
      <c r="I339" s="65">
        <v>-103.72508663504709</v>
      </c>
      <c r="J339" s="65">
        <v>-370.26200157383295</v>
      </c>
      <c r="K339" s="65">
        <v>-194.37082503573677</v>
      </c>
      <c r="L339" s="65">
        <v>-46.606104725534315</v>
      </c>
      <c r="M339" s="65">
        <v>-15.186765171184199</v>
      </c>
      <c r="N339" s="65">
        <v>34.208913998281389</v>
      </c>
      <c r="O339" s="65">
        <v>12.446341965390616</v>
      </c>
      <c r="P339" s="65">
        <v>4.4033454940915249</v>
      </c>
      <c r="Q339" s="14"/>
      <c r="R339" s="64" t="s">
        <v>111</v>
      </c>
      <c r="S339" s="170"/>
      <c r="T339" s="170"/>
      <c r="U339" s="170"/>
      <c r="V339" s="170"/>
      <c r="W339" s="170"/>
      <c r="X339" s="170"/>
      <c r="Y339" s="170"/>
    </row>
    <row r="340" spans="1:25">
      <c r="A340" s="166" t="s">
        <v>112</v>
      </c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222"/>
      <c r="P340" s="58"/>
      <c r="Q340" s="14"/>
      <c r="R340" s="57"/>
      <c r="S340" s="66" t="s">
        <v>113</v>
      </c>
      <c r="T340" s="66">
        <v>2023</v>
      </c>
      <c r="U340" s="66">
        <v>2024</v>
      </c>
      <c r="V340" s="66">
        <v>2025</v>
      </c>
      <c r="W340" s="66">
        <v>2026</v>
      </c>
      <c r="X340" s="66">
        <v>2027</v>
      </c>
      <c r="Y340" s="66">
        <v>2028</v>
      </c>
    </row>
    <row r="341" spans="1:25">
      <c r="A341" s="67">
        <v>0</v>
      </c>
      <c r="B341" s="67">
        <v>0</v>
      </c>
      <c r="C341" s="67">
        <v>0</v>
      </c>
      <c r="D341" s="67">
        <v>0</v>
      </c>
      <c r="E341" s="67">
        <v>0</v>
      </c>
      <c r="F341" s="67">
        <v>0</v>
      </c>
      <c r="G341" s="67">
        <v>0</v>
      </c>
      <c r="H341" s="67">
        <v>0</v>
      </c>
      <c r="I341" s="67">
        <v>0</v>
      </c>
      <c r="J341" s="67">
        <v>546</v>
      </c>
      <c r="K341" s="67">
        <v>546</v>
      </c>
      <c r="L341" s="67">
        <v>546</v>
      </c>
      <c r="M341" s="67">
        <v>546</v>
      </c>
      <c r="N341" s="67">
        <v>546</v>
      </c>
      <c r="O341" s="67">
        <v>546</v>
      </c>
      <c r="P341" s="67">
        <v>546</v>
      </c>
      <c r="Q341" s="14"/>
      <c r="R341" s="68" t="s">
        <v>114</v>
      </c>
      <c r="S341" s="139" t="s">
        <v>115</v>
      </c>
      <c r="T341" s="140"/>
      <c r="U341" s="141">
        <f>+T341</f>
        <v>0</v>
      </c>
      <c r="V341" s="141">
        <f>+U341</f>
        <v>0</v>
      </c>
      <c r="W341" s="141">
        <f>+V341</f>
        <v>0</v>
      </c>
      <c r="X341" s="141">
        <f>+W341</f>
        <v>0</v>
      </c>
      <c r="Y341" s="141">
        <f>+X341</f>
        <v>0</v>
      </c>
    </row>
    <row r="342" spans="1:25">
      <c r="A342" s="69"/>
      <c r="B342" s="69"/>
      <c r="C342" s="69"/>
      <c r="D342" s="69"/>
      <c r="E342" s="69"/>
      <c r="F342" s="69"/>
      <c r="G342" s="69"/>
      <c r="H342" s="69"/>
      <c r="I342" s="69"/>
      <c r="J342" s="69">
        <v>2.3611473443223443</v>
      </c>
      <c r="K342" s="69">
        <v>2.3404672527472532</v>
      </c>
      <c r="L342" s="69">
        <v>2.412974871794872</v>
      </c>
      <c r="M342" s="69">
        <v>2.4821968131868131</v>
      </c>
      <c r="N342" s="69">
        <v>3.0766536630036629</v>
      </c>
      <c r="O342" s="69">
        <v>3.155429249084249</v>
      </c>
      <c r="P342" s="69">
        <v>3.1663105494505497</v>
      </c>
      <c r="Q342" s="14"/>
      <c r="R342" s="68" t="s">
        <v>116</v>
      </c>
      <c r="S342" s="139" t="s">
        <v>117</v>
      </c>
      <c r="T342" s="142">
        <f>+O124*(1+T341)</f>
        <v>1326.1809900000001</v>
      </c>
      <c r="U342" s="143">
        <f>+T342*(1+U341)</f>
        <v>1326.1809900000001</v>
      </c>
      <c r="V342" s="143">
        <f>+U342*(1+V341)</f>
        <v>1326.1809900000001</v>
      </c>
      <c r="W342" s="143">
        <f>+V342*(1+W341)</f>
        <v>1326.1809900000001</v>
      </c>
      <c r="X342" s="143">
        <f>+W342*(1+X341)</f>
        <v>1326.1809900000001</v>
      </c>
      <c r="Y342" s="143">
        <f>+X342*(1+Y341)</f>
        <v>1326.1809900000001</v>
      </c>
    </row>
    <row r="343" spans="1:25">
      <c r="A343" s="65"/>
      <c r="B343" s="65"/>
      <c r="C343" s="65"/>
      <c r="D343" s="65"/>
      <c r="E343" s="65"/>
      <c r="F343" s="65"/>
      <c r="G343" s="65"/>
      <c r="H343" s="65"/>
      <c r="I343" s="65"/>
      <c r="J343" s="29">
        <v>0.11545714285714287</v>
      </c>
      <c r="K343" s="29">
        <v>8.8706923076923072E-2</v>
      </c>
      <c r="L343" s="29">
        <v>0.17658001831501832</v>
      </c>
      <c r="M343" s="29">
        <v>0.17187476190476192</v>
      </c>
      <c r="N343" s="29">
        <v>0.73808318681318685</v>
      </c>
      <c r="O343" s="29">
        <v>0.52466904761904753</v>
      </c>
      <c r="P343" s="29">
        <v>0.3608837606837606</v>
      </c>
      <c r="Q343" s="14"/>
      <c r="R343" s="57" t="s">
        <v>118</v>
      </c>
      <c r="S343" s="139" t="s">
        <v>119</v>
      </c>
      <c r="T343" s="142"/>
      <c r="U343" s="143">
        <f t="shared" ref="U343:Y344" si="0">+T343</f>
        <v>0</v>
      </c>
      <c r="V343" s="143">
        <f t="shared" si="0"/>
        <v>0</v>
      </c>
      <c r="W343" s="143">
        <f t="shared" si="0"/>
        <v>0</v>
      </c>
      <c r="X343" s="143">
        <f t="shared" si="0"/>
        <v>0</v>
      </c>
      <c r="Y343" s="143">
        <f t="shared" si="0"/>
        <v>0</v>
      </c>
    </row>
    <row r="344" spans="1:25">
      <c r="A344" s="36"/>
      <c r="B344" s="36"/>
      <c r="C344" s="36"/>
      <c r="D344" s="36"/>
      <c r="E344" s="36"/>
      <c r="F344" s="36"/>
      <c r="G344" s="36"/>
      <c r="H344" s="36"/>
      <c r="I344" s="36"/>
      <c r="J344" s="36" t="s">
        <v>10</v>
      </c>
      <c r="K344" s="36">
        <v>-0.23168960462947108</v>
      </c>
      <c r="L344" s="36">
        <v>0.99060019432638025</v>
      </c>
      <c r="M344" s="36">
        <v>-2.6646596003077949E-2</v>
      </c>
      <c r="N344" s="36">
        <v>3.2943081266472882</v>
      </c>
      <c r="O344" s="36">
        <v>-0.28914645802405425</v>
      </c>
      <c r="P344" s="36">
        <v>-0.31216876177191299</v>
      </c>
      <c r="Q344" s="14"/>
      <c r="R344" s="70" t="s">
        <v>120</v>
      </c>
      <c r="S344" s="144" t="s">
        <v>74</v>
      </c>
      <c r="T344" s="145"/>
      <c r="U344" s="146">
        <f t="shared" si="0"/>
        <v>0</v>
      </c>
      <c r="V344" s="146">
        <f t="shared" si="0"/>
        <v>0</v>
      </c>
      <c r="W344" s="146">
        <f t="shared" si="0"/>
        <v>0</v>
      </c>
      <c r="X344" s="146">
        <f t="shared" si="0"/>
        <v>0</v>
      </c>
      <c r="Y344" s="146">
        <f t="shared" si="0"/>
        <v>0</v>
      </c>
    </row>
    <row r="345" spans="1:25">
      <c r="A345" s="71"/>
      <c r="B345" s="71"/>
      <c r="C345" s="71"/>
      <c r="D345" s="71"/>
      <c r="E345" s="71"/>
      <c r="F345" s="71"/>
      <c r="G345" s="71"/>
      <c r="H345" s="71"/>
      <c r="I345" s="71"/>
      <c r="J345" s="71">
        <v>0.10500000000000001</v>
      </c>
      <c r="K345" s="71">
        <v>8.4199999999999997E-2</v>
      </c>
      <c r="L345" s="71">
        <v>0.14000000000000001</v>
      </c>
      <c r="M345" s="71">
        <v>0.13</v>
      </c>
      <c r="N345" s="71">
        <v>0.3</v>
      </c>
      <c r="O345" s="71">
        <v>0.35</v>
      </c>
      <c r="P345" s="71">
        <v>0.11</v>
      </c>
      <c r="Q345" s="14"/>
      <c r="R345" s="68" t="s">
        <v>121</v>
      </c>
      <c r="S345" s="144" t="s">
        <v>38</v>
      </c>
      <c r="T345" s="147">
        <f t="shared" ref="T345:Y345" si="1">+T342*T344</f>
        <v>0</v>
      </c>
      <c r="U345" s="148">
        <f t="shared" si="1"/>
        <v>0</v>
      </c>
      <c r="V345" s="148">
        <f t="shared" si="1"/>
        <v>0</v>
      </c>
      <c r="W345" s="148">
        <f t="shared" si="1"/>
        <v>0</v>
      </c>
      <c r="X345" s="148">
        <f t="shared" si="1"/>
        <v>0</v>
      </c>
      <c r="Y345" s="148">
        <f t="shared" si="1"/>
        <v>0</v>
      </c>
    </row>
    <row r="346" spans="1:25">
      <c r="A346" s="72"/>
      <c r="B346" s="72"/>
      <c r="C346" s="72"/>
      <c r="D346" s="72"/>
      <c r="E346" s="72"/>
      <c r="F346" s="72"/>
      <c r="G346" s="72"/>
      <c r="H346" s="72"/>
      <c r="I346" s="73"/>
      <c r="J346" s="72">
        <v>1.8531579607724263E-2</v>
      </c>
      <c r="K346" s="73">
        <v>1.6459611614719448E-2</v>
      </c>
      <c r="L346" s="72">
        <v>2.2809355550690844E-2</v>
      </c>
      <c r="M346" s="72">
        <v>2.3929845438524104E-2</v>
      </c>
      <c r="N346" s="72">
        <v>4.9767396871455448E-2</v>
      </c>
      <c r="O346" s="72">
        <v>5.2122541229018868E-2</v>
      </c>
      <c r="P346" s="72">
        <v>1.7187499999999998E-2</v>
      </c>
      <c r="Q346" s="14"/>
      <c r="R346" s="70" t="s">
        <v>122</v>
      </c>
      <c r="S346" s="149" t="s">
        <v>79</v>
      </c>
      <c r="T346" s="150"/>
      <c r="U346" s="151">
        <f>+T346</f>
        <v>0</v>
      </c>
      <c r="V346" s="151">
        <f>+U346</f>
        <v>0</v>
      </c>
      <c r="W346" s="151">
        <f>+V346</f>
        <v>0</v>
      </c>
      <c r="X346" s="151">
        <f>+W346</f>
        <v>0</v>
      </c>
      <c r="Y346" s="151">
        <f>+X346</f>
        <v>0</v>
      </c>
    </row>
    <row r="347" spans="1:25">
      <c r="A347" s="74"/>
      <c r="B347" s="74"/>
      <c r="C347" s="74"/>
      <c r="D347" s="74"/>
      <c r="E347" s="74"/>
      <c r="F347" s="74"/>
      <c r="G347" s="74"/>
      <c r="H347" s="74"/>
      <c r="I347" s="75"/>
      <c r="J347" s="74">
        <v>0.90942835931700072</v>
      </c>
      <c r="K347" s="75">
        <v>0.94919310781397692</v>
      </c>
      <c r="L347" s="74">
        <v>0.79284168920087184</v>
      </c>
      <c r="M347" s="74">
        <v>0.75636468414155378</v>
      </c>
      <c r="N347" s="74">
        <v>0.4064582493679425</v>
      </c>
      <c r="O347" s="74">
        <v>0.66708718874937045</v>
      </c>
      <c r="P347" s="74">
        <v>0.30480728695462711</v>
      </c>
      <c r="Q347" s="14"/>
      <c r="R347" s="76" t="s">
        <v>123</v>
      </c>
      <c r="S347" s="149" t="s">
        <v>79</v>
      </c>
      <c r="T347" s="152">
        <f>+T346*T342</f>
        <v>0</v>
      </c>
      <c r="U347" s="153">
        <f>+U342*U346</f>
        <v>0</v>
      </c>
      <c r="V347" s="153">
        <f>+V342*V346</f>
        <v>0</v>
      </c>
      <c r="W347" s="153">
        <f>+W342*W346</f>
        <v>0</v>
      </c>
      <c r="X347" s="153">
        <f>+X342*X346</f>
        <v>0</v>
      </c>
      <c r="Y347" s="153">
        <f>+Y342*Y346</f>
        <v>0</v>
      </c>
    </row>
    <row r="348" spans="1:25">
      <c r="A348" s="37"/>
      <c r="B348" s="37"/>
      <c r="C348" s="37"/>
      <c r="D348" s="37"/>
      <c r="E348" s="37"/>
      <c r="F348" s="37"/>
      <c r="G348" s="37"/>
      <c r="H348" s="37"/>
      <c r="I348" s="37"/>
      <c r="J348" s="37">
        <v>3093.6380607351966</v>
      </c>
      <c r="K348" s="37">
        <v>2793.0914213605888</v>
      </c>
      <c r="L348" s="37">
        <v>3351.2564539634618</v>
      </c>
      <c r="M348" s="37">
        <v>2966.1704327488446</v>
      </c>
      <c r="N348" s="37">
        <v>3291.3113865103319</v>
      </c>
      <c r="O348" s="37">
        <v>3666.3599950035896</v>
      </c>
      <c r="P348" s="37">
        <v>3494.4</v>
      </c>
      <c r="Q348" s="14"/>
      <c r="R348" s="57" t="s">
        <v>124</v>
      </c>
      <c r="S348" s="149" t="s">
        <v>125</v>
      </c>
      <c r="T348" s="150"/>
      <c r="U348" s="151">
        <f>+T348</f>
        <v>0</v>
      </c>
      <c r="V348" s="151">
        <f>+U348</f>
        <v>0</v>
      </c>
      <c r="W348" s="151">
        <f>+V348</f>
        <v>0</v>
      </c>
      <c r="X348" s="151">
        <f>+W348</f>
        <v>0</v>
      </c>
      <c r="Y348" s="151">
        <f>+X348</f>
        <v>0</v>
      </c>
    </row>
    <row r="349" spans="1:25">
      <c r="A349" s="77"/>
      <c r="B349" s="77"/>
      <c r="C349" s="77"/>
      <c r="D349" s="77"/>
      <c r="E349" s="77"/>
      <c r="F349" s="77"/>
      <c r="G349" s="77"/>
      <c r="H349" s="77"/>
      <c r="I349" s="77"/>
      <c r="J349" s="77">
        <v>2.3996824204405782</v>
      </c>
      <c r="K349" s="77">
        <v>2.1856969149084695</v>
      </c>
      <c r="L349" s="77">
        <v>2.5436785127815429</v>
      </c>
      <c r="M349" s="77">
        <v>2.1886042844247373</v>
      </c>
      <c r="N349" s="77">
        <v>1.9592854746450312</v>
      </c>
      <c r="O349" s="77">
        <v>2.128060721926468</v>
      </c>
      <c r="P349" s="77">
        <v>2.0212799408164792</v>
      </c>
      <c r="Q349" s="78">
        <v>2.1846648565033462</v>
      </c>
      <c r="R349" s="68" t="s">
        <v>126</v>
      </c>
      <c r="S349" s="149" t="s">
        <v>125</v>
      </c>
      <c r="T349" s="152">
        <f>+T348*T342</f>
        <v>0</v>
      </c>
      <c r="U349" s="153">
        <f>+U342*U348</f>
        <v>0</v>
      </c>
      <c r="V349" s="153">
        <f>+V342*V348</f>
        <v>0</v>
      </c>
      <c r="W349" s="153">
        <f>+W342*W348</f>
        <v>0</v>
      </c>
      <c r="X349" s="153">
        <f>+X342*X348</f>
        <v>0</v>
      </c>
      <c r="Y349" s="153">
        <f>+Y342*Y348</f>
        <v>0</v>
      </c>
    </row>
    <row r="350" spans="1:25">
      <c r="A350" s="77"/>
      <c r="B350" s="77"/>
      <c r="C350" s="77"/>
      <c r="D350" s="77"/>
      <c r="E350" s="77"/>
      <c r="F350" s="77"/>
      <c r="G350" s="77"/>
      <c r="H350" s="77"/>
      <c r="I350" s="77"/>
      <c r="J350" s="77">
        <v>49.07451920277407</v>
      </c>
      <c r="K350" s="77">
        <v>57.668013682967803</v>
      </c>
      <c r="L350" s="77">
        <v>34.759495393847658</v>
      </c>
      <c r="M350" s="77">
        <v>31.607587524318053</v>
      </c>
      <c r="N350" s="77">
        <v>8.167159122623719</v>
      </c>
      <c r="O350" s="77">
        <v>12.798439466300891</v>
      </c>
      <c r="P350" s="77">
        <v>17.734242150087397</v>
      </c>
      <c r="Q350" s="78">
        <v>29.194856747465614</v>
      </c>
      <c r="R350" s="68" t="s">
        <v>127</v>
      </c>
      <c r="S350" s="144" t="s">
        <v>47</v>
      </c>
      <c r="T350" s="154">
        <f t="shared" ref="T350:Y350" si="2">+T345-T347-T349+T343</f>
        <v>0</v>
      </c>
      <c r="U350" s="155">
        <f t="shared" si="2"/>
        <v>0</v>
      </c>
      <c r="V350" s="156">
        <f t="shared" si="2"/>
        <v>0</v>
      </c>
      <c r="W350" s="155">
        <f t="shared" si="2"/>
        <v>0</v>
      </c>
      <c r="X350" s="156">
        <f t="shared" si="2"/>
        <v>0</v>
      </c>
      <c r="Y350" s="155">
        <f t="shared" si="2"/>
        <v>0</v>
      </c>
    </row>
    <row r="351" spans="1:25">
      <c r="A351" s="77"/>
      <c r="B351" s="77"/>
      <c r="C351" s="77"/>
      <c r="D351" s="77"/>
      <c r="E351" s="77"/>
      <c r="F351" s="77"/>
      <c r="G351" s="77"/>
      <c r="H351" s="77"/>
      <c r="I351" s="77"/>
      <c r="J351" s="77">
        <v>28.403711503548436</v>
      </c>
      <c r="K351" s="77">
        <v>28.370684467855156</v>
      </c>
      <c r="L351" s="77">
        <v>16.435045397932647</v>
      </c>
      <c r="M351" s="77">
        <v>14.594503623845023</v>
      </c>
      <c r="N351" s="77">
        <v>5.4422947769202699</v>
      </c>
      <c r="O351" s="77">
        <v>7.6180393621391103</v>
      </c>
      <c r="P351" s="77">
        <v>9.3783016904926608</v>
      </c>
      <c r="Q351" s="78">
        <v>15.279314908452923</v>
      </c>
      <c r="R351" s="68" t="s">
        <v>128</v>
      </c>
      <c r="S351" s="149" t="s">
        <v>129</v>
      </c>
      <c r="T351" s="152"/>
      <c r="U351" s="153">
        <f>+T351</f>
        <v>0</v>
      </c>
      <c r="V351" s="153">
        <f>+U351</f>
        <v>0</v>
      </c>
      <c r="W351" s="153">
        <f>+V351</f>
        <v>0</v>
      </c>
      <c r="X351" s="153">
        <f>+W351</f>
        <v>0</v>
      </c>
      <c r="Y351" s="153">
        <f>+X351</f>
        <v>0</v>
      </c>
    </row>
    <row r="352" spans="1:25">
      <c r="A352" s="79"/>
      <c r="B352" s="79"/>
      <c r="C352" s="79"/>
      <c r="D352" s="79"/>
      <c r="E352" s="79"/>
      <c r="F352" s="79"/>
      <c r="G352" s="79"/>
      <c r="H352" s="79"/>
      <c r="I352" s="80"/>
      <c r="J352" s="79">
        <v>7.4903043583790829</v>
      </c>
      <c r="K352" s="80">
        <v>5.2414430685330657</v>
      </c>
      <c r="L352" s="79">
        <v>4.1040360687203599</v>
      </c>
      <c r="M352" s="79">
        <v>3.7108257743662385</v>
      </c>
      <c r="N352" s="79">
        <v>2.3300252440193248</v>
      </c>
      <c r="O352" s="79">
        <v>2.7646000226587395</v>
      </c>
      <c r="P352" s="79">
        <v>3.0093533844822362</v>
      </c>
      <c r="Q352" s="78">
        <v>3.7660516637521284</v>
      </c>
      <c r="R352" s="68" t="s">
        <v>130</v>
      </c>
      <c r="S352" s="144" t="s">
        <v>53</v>
      </c>
      <c r="T352" s="154">
        <f t="shared" ref="T352:Y352" si="3">+T350-T351</f>
        <v>0</v>
      </c>
      <c r="U352" s="155">
        <f t="shared" si="3"/>
        <v>0</v>
      </c>
      <c r="V352" s="156">
        <f t="shared" si="3"/>
        <v>0</v>
      </c>
      <c r="W352" s="155">
        <f t="shared" si="3"/>
        <v>0</v>
      </c>
      <c r="X352" s="156">
        <f t="shared" si="3"/>
        <v>0</v>
      </c>
      <c r="Y352" s="155">
        <f t="shared" si="3"/>
        <v>0</v>
      </c>
    </row>
    <row r="353" spans="1:25">
      <c r="A353" s="81"/>
      <c r="B353" s="81"/>
      <c r="C353" s="81"/>
      <c r="D353" s="81"/>
      <c r="E353" s="81"/>
      <c r="F353" s="81"/>
      <c r="G353" s="81"/>
      <c r="H353" s="81"/>
      <c r="I353" s="82"/>
      <c r="J353" s="81">
        <v>6.25</v>
      </c>
      <c r="K353" s="82">
        <v>5.75</v>
      </c>
      <c r="L353" s="81">
        <v>8.1</v>
      </c>
      <c r="M353" s="81">
        <v>6.7</v>
      </c>
      <c r="N353" s="81">
        <v>7.2</v>
      </c>
      <c r="O353" s="81">
        <v>8</v>
      </c>
      <c r="P353" s="81">
        <v>6.65</v>
      </c>
      <c r="Q353" s="83"/>
      <c r="R353" s="84" t="s">
        <v>131</v>
      </c>
      <c r="S353" s="149" t="s">
        <v>132</v>
      </c>
      <c r="T353" s="150"/>
      <c r="U353" s="151">
        <f>+T353</f>
        <v>0</v>
      </c>
      <c r="V353" s="151">
        <f>+U353</f>
        <v>0</v>
      </c>
      <c r="W353" s="151">
        <f>+V353</f>
        <v>0</v>
      </c>
      <c r="X353" s="151">
        <f>+W353</f>
        <v>0</v>
      </c>
      <c r="Y353" s="151">
        <f>+X353</f>
        <v>0</v>
      </c>
    </row>
    <row r="354" spans="1:25">
      <c r="A354" s="85"/>
      <c r="B354" s="85"/>
      <c r="C354" s="85"/>
      <c r="D354" s="85"/>
      <c r="E354" s="85"/>
      <c r="F354" s="85"/>
      <c r="G354" s="85"/>
      <c r="H354" s="85"/>
      <c r="I354" s="86"/>
      <c r="J354" s="85">
        <v>4.72</v>
      </c>
      <c r="K354" s="86">
        <v>4.66</v>
      </c>
      <c r="L354" s="85">
        <v>4.74</v>
      </c>
      <c r="M354" s="85">
        <v>4.5199999999999996</v>
      </c>
      <c r="N354" s="85">
        <v>4.92</v>
      </c>
      <c r="O354" s="85">
        <v>5.7</v>
      </c>
      <c r="P354" s="85">
        <v>5.8</v>
      </c>
      <c r="Q354" s="87"/>
      <c r="R354" s="88" t="s">
        <v>133</v>
      </c>
      <c r="S354" s="149" t="s">
        <v>132</v>
      </c>
      <c r="T354" s="152">
        <f t="shared" ref="T354:Y354" si="4">+T352*T353</f>
        <v>0</v>
      </c>
      <c r="U354" s="152">
        <f t="shared" si="4"/>
        <v>0</v>
      </c>
      <c r="V354" s="152">
        <f t="shared" si="4"/>
        <v>0</v>
      </c>
      <c r="W354" s="152">
        <f t="shared" si="4"/>
        <v>0</v>
      </c>
      <c r="X354" s="152">
        <f t="shared" si="4"/>
        <v>0</v>
      </c>
      <c r="Y354" s="152">
        <f t="shared" si="4"/>
        <v>0</v>
      </c>
    </row>
    <row r="355" spans="1:25">
      <c r="A355" s="89"/>
      <c r="B355" s="89"/>
      <c r="C355" s="89"/>
      <c r="D355" s="89"/>
      <c r="E355" s="89"/>
      <c r="F355" s="89"/>
      <c r="G355" s="89"/>
      <c r="H355" s="89"/>
      <c r="I355" s="90"/>
      <c r="J355" s="89">
        <v>5.6660037742402869</v>
      </c>
      <c r="K355" s="90">
        <v>5.115552053773972</v>
      </c>
      <c r="L355" s="89">
        <v>6.137832333266414</v>
      </c>
      <c r="M355" s="89">
        <v>5.4325465801260888</v>
      </c>
      <c r="N355" s="89">
        <v>6.0280428324365056</v>
      </c>
      <c r="O355" s="89">
        <v>6.7149450457941198</v>
      </c>
      <c r="P355" s="91">
        <v>6.4</v>
      </c>
      <c r="Q355" s="83">
        <v>0.12280701754385959</v>
      </c>
      <c r="R355" s="68" t="s">
        <v>134</v>
      </c>
      <c r="S355" s="144" t="s">
        <v>135</v>
      </c>
      <c r="T355" s="154">
        <f t="shared" ref="T355:Y355" si="5">(T352-T354)*0.99657</f>
        <v>0</v>
      </c>
      <c r="U355" s="154">
        <f t="shared" si="5"/>
        <v>0</v>
      </c>
      <c r="V355" s="154">
        <f t="shared" si="5"/>
        <v>0</v>
      </c>
      <c r="W355" s="154">
        <f t="shared" si="5"/>
        <v>0</v>
      </c>
      <c r="X355" s="154">
        <f t="shared" si="5"/>
        <v>0</v>
      </c>
      <c r="Y355" s="154">
        <f t="shared" si="5"/>
        <v>0</v>
      </c>
    </row>
    <row r="356" spans="1:25">
      <c r="A356" s="161" t="s">
        <v>136</v>
      </c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3"/>
      <c r="P356" s="92"/>
      <c r="Q356" s="83">
        <v>-0.19999999999999996</v>
      </c>
      <c r="R356" s="57"/>
      <c r="S356" s="144" t="s">
        <v>93</v>
      </c>
      <c r="T356" s="145">
        <f t="shared" ref="T356:Y356" si="6">+T355/T342</f>
        <v>0</v>
      </c>
      <c r="U356" s="146">
        <f t="shared" si="6"/>
        <v>0</v>
      </c>
      <c r="V356" s="146">
        <f t="shared" si="6"/>
        <v>0</v>
      </c>
      <c r="W356" s="146">
        <f t="shared" si="6"/>
        <v>0</v>
      </c>
      <c r="X356" s="146">
        <f t="shared" si="6"/>
        <v>0</v>
      </c>
      <c r="Y356" s="146">
        <f t="shared" si="6"/>
        <v>0</v>
      </c>
    </row>
    <row r="357" spans="1:25">
      <c r="A357" s="79"/>
      <c r="B357" s="79"/>
      <c r="C357" s="79"/>
      <c r="D357" s="79"/>
      <c r="E357" s="79"/>
      <c r="F357" s="79"/>
      <c r="G357" s="79"/>
      <c r="H357" s="79"/>
      <c r="I357" s="79"/>
      <c r="J357" s="80"/>
      <c r="K357" s="79"/>
      <c r="L357" s="80"/>
      <c r="M357" s="80"/>
      <c r="N357" s="77"/>
      <c r="O357" s="77"/>
      <c r="P357" s="77"/>
      <c r="Q357" s="93">
        <v>20</v>
      </c>
      <c r="R357" s="68" t="s">
        <v>137</v>
      </c>
      <c r="S357" s="144" t="s">
        <v>138</v>
      </c>
      <c r="T357" s="158">
        <f>+T355/O245-1</f>
        <v>-1</v>
      </c>
      <c r="U357" s="159" t="e">
        <f>+U355/T355-1</f>
        <v>#DIV/0!</v>
      </c>
      <c r="V357" s="159" t="e">
        <f>+V355/U355-1</f>
        <v>#DIV/0!</v>
      </c>
      <c r="W357" s="159" t="e">
        <f>+W355/V355-1</f>
        <v>#DIV/0!</v>
      </c>
      <c r="X357" s="159" t="e">
        <f>+X355/W355-1</f>
        <v>#DIV/0!</v>
      </c>
      <c r="Y357" s="159" t="e">
        <f>+Y355/X355-1</f>
        <v>#DIV/0!</v>
      </c>
    </row>
    <row r="358" spans="1:25">
      <c r="A358" s="79"/>
      <c r="B358" s="79"/>
      <c r="C358" s="79"/>
      <c r="D358" s="79"/>
      <c r="E358" s="79"/>
      <c r="F358" s="79"/>
      <c r="G358" s="79"/>
      <c r="H358" s="79"/>
      <c r="I358" s="79"/>
      <c r="J358" s="80"/>
      <c r="K358" s="79"/>
      <c r="L358" s="80"/>
      <c r="M358" s="77" t="s">
        <v>10</v>
      </c>
      <c r="N358" s="94"/>
      <c r="O358" s="94"/>
      <c r="P358" s="94">
        <v>0.21350330455371394</v>
      </c>
      <c r="Q358" s="93">
        <v>15.729933908925721</v>
      </c>
      <c r="R358" s="68" t="s">
        <v>139</v>
      </c>
      <c r="S358" s="95" t="s">
        <v>134</v>
      </c>
      <c r="T358" s="96">
        <f>+P355</f>
        <v>6.4</v>
      </c>
      <c r="U358" s="97">
        <f>+T358</f>
        <v>6.4</v>
      </c>
      <c r="V358" s="97">
        <f>+U358</f>
        <v>6.4</v>
      </c>
      <c r="W358" s="97">
        <f>+V358</f>
        <v>6.4</v>
      </c>
      <c r="X358" s="97">
        <f>+W358</f>
        <v>6.4</v>
      </c>
      <c r="Y358" s="97">
        <f>+X358</f>
        <v>6.4</v>
      </c>
    </row>
    <row r="359" spans="1:25">
      <c r="A359" s="98"/>
      <c r="B359" s="98"/>
      <c r="C359" s="98"/>
      <c r="D359" s="98"/>
      <c r="E359" s="98"/>
      <c r="F359" s="98"/>
      <c r="G359" s="98"/>
      <c r="H359" s="98"/>
      <c r="I359" s="98"/>
      <c r="J359" s="98">
        <v>-9.8421303980408811E-2</v>
      </c>
      <c r="K359" s="98">
        <v>-4.7241040292797211E-4</v>
      </c>
      <c r="L359" s="98">
        <v>-0.16433351560056406</v>
      </c>
      <c r="M359" s="98">
        <v>-1.803218424860075E-3</v>
      </c>
      <c r="N359" s="98">
        <v>0.10316428224100457</v>
      </c>
      <c r="O359" s="98">
        <v>2.5909756550702993E-2</v>
      </c>
      <c r="P359" s="98">
        <v>7.478717625749326E-2</v>
      </c>
      <c r="Q359" s="83">
        <v>0.1</v>
      </c>
      <c r="R359" s="76" t="s">
        <v>140</v>
      </c>
      <c r="S359" s="95" t="s">
        <v>118</v>
      </c>
      <c r="T359" s="96">
        <f t="shared" ref="T359:Y359" si="7">+T355/$P$341</f>
        <v>0</v>
      </c>
      <c r="U359" s="96">
        <f t="shared" si="7"/>
        <v>0</v>
      </c>
      <c r="V359" s="96">
        <f t="shared" si="7"/>
        <v>0</v>
      </c>
      <c r="W359" s="96">
        <f t="shared" si="7"/>
        <v>0</v>
      </c>
      <c r="X359" s="96">
        <f t="shared" si="7"/>
        <v>0</v>
      </c>
      <c r="Y359" s="96">
        <f t="shared" si="7"/>
        <v>0</v>
      </c>
    </row>
    <row r="360" spans="1:25">
      <c r="A360" s="98"/>
      <c r="B360" s="98"/>
      <c r="C360" s="98"/>
      <c r="D360" s="98"/>
      <c r="E360" s="98"/>
      <c r="F360" s="98"/>
      <c r="G360" s="98"/>
      <c r="H360" s="98"/>
      <c r="I360" s="98"/>
      <c r="J360" s="98">
        <v>-0.68093029629385649</v>
      </c>
      <c r="K360" s="98">
        <v>-0.97527989884635846</v>
      </c>
      <c r="L360" s="98">
        <v>-0.19060338930640947</v>
      </c>
      <c r="M360" s="98">
        <v>-8.2642322848934191E-2</v>
      </c>
      <c r="N360" s="98">
        <v>0.72025349556364227</v>
      </c>
      <c r="O360" s="98">
        <v>0.561620062841654</v>
      </c>
      <c r="P360" s="98">
        <v>0.39255594560754631</v>
      </c>
      <c r="Q360" s="83">
        <v>0.15519311486292109</v>
      </c>
      <c r="R360" s="76" t="s">
        <v>141</v>
      </c>
      <c r="S360" s="95" t="s">
        <v>142</v>
      </c>
      <c r="T360" s="99" t="e">
        <f t="shared" ref="T360:Y360" si="8">+T358/T359</f>
        <v>#DIV/0!</v>
      </c>
      <c r="U360" s="99" t="e">
        <f t="shared" si="8"/>
        <v>#DIV/0!</v>
      </c>
      <c r="V360" s="99" t="e">
        <f t="shared" si="8"/>
        <v>#DIV/0!</v>
      </c>
      <c r="W360" s="99" t="e">
        <f t="shared" si="8"/>
        <v>#DIV/0!</v>
      </c>
      <c r="X360" s="99" t="e">
        <f t="shared" si="8"/>
        <v>#DIV/0!</v>
      </c>
      <c r="Y360" s="99" t="e">
        <f t="shared" si="8"/>
        <v>#DIV/0!</v>
      </c>
    </row>
    <row r="361" spans="1:25">
      <c r="A361" s="98"/>
      <c r="B361" s="98"/>
      <c r="C361" s="98"/>
      <c r="D361" s="98"/>
      <c r="E361" s="98"/>
      <c r="F361" s="98"/>
      <c r="G361" s="98"/>
      <c r="H361" s="98"/>
      <c r="I361" s="98"/>
      <c r="J361" s="98">
        <v>-0.85896499114857228</v>
      </c>
      <c r="K361" s="98">
        <v>-0.85680343901805045</v>
      </c>
      <c r="L361" s="98">
        <v>-7.5640203530352237E-2</v>
      </c>
      <c r="M361" s="98">
        <v>4.4819501967921609E-2</v>
      </c>
      <c r="N361" s="98">
        <v>0.64381290591049689</v>
      </c>
      <c r="O361" s="98">
        <v>0.50141486003900548</v>
      </c>
      <c r="P361" s="98">
        <v>0.38620928054147668</v>
      </c>
      <c r="Q361" s="83"/>
      <c r="R361" s="76" t="s">
        <v>143</v>
      </c>
      <c r="S361" s="95" t="s">
        <v>144</v>
      </c>
      <c r="T361" s="96"/>
      <c r="U361" s="100">
        <f>+T361</f>
        <v>0</v>
      </c>
      <c r="V361" s="100">
        <f>+U361</f>
        <v>0</v>
      </c>
      <c r="W361" s="100">
        <f>+V361</f>
        <v>0</v>
      </c>
      <c r="X361" s="100">
        <f>+W361</f>
        <v>0</v>
      </c>
      <c r="Y361" s="100">
        <f>+X361</f>
        <v>0</v>
      </c>
    </row>
    <row r="362" spans="1:25">
      <c r="A362" s="98"/>
      <c r="B362" s="98"/>
      <c r="C362" s="98"/>
      <c r="D362" s="98"/>
      <c r="E362" s="98"/>
      <c r="F362" s="98"/>
      <c r="G362" s="98"/>
      <c r="H362" s="98"/>
      <c r="I362" s="98"/>
      <c r="J362" s="98">
        <v>-0.98890111637939415</v>
      </c>
      <c r="K362" s="98">
        <v>-0.39176079791507706</v>
      </c>
      <c r="L362" s="98">
        <v>-8.9745026129433553E-2</v>
      </c>
      <c r="M362" s="98">
        <v>1.4664134833155259E-2</v>
      </c>
      <c r="N362" s="98">
        <v>0.38130821028145062</v>
      </c>
      <c r="O362" s="98">
        <v>0.26591553449259897</v>
      </c>
      <c r="P362" s="98">
        <v>0.20092615471875697</v>
      </c>
      <c r="Q362" s="83"/>
      <c r="R362" s="76" t="s">
        <v>145</v>
      </c>
      <c r="S362" s="95" t="s">
        <v>146</v>
      </c>
      <c r="T362" s="96"/>
      <c r="U362" s="96"/>
      <c r="V362" s="96"/>
      <c r="W362" s="96"/>
      <c r="X362" s="96"/>
      <c r="Y362" s="96"/>
    </row>
    <row r="363" spans="1:25">
      <c r="A363" s="98"/>
      <c r="B363" s="98"/>
      <c r="C363" s="98"/>
      <c r="D363" s="98"/>
      <c r="E363" s="98"/>
      <c r="F363" s="98"/>
      <c r="G363" s="98"/>
      <c r="H363" s="98"/>
      <c r="I363" s="98"/>
      <c r="J363" s="98" t="s">
        <v>10</v>
      </c>
      <c r="K363" s="98" t="s">
        <v>10</v>
      </c>
      <c r="L363" s="98" t="s">
        <v>10</v>
      </c>
      <c r="M363" s="98" t="s">
        <v>10</v>
      </c>
      <c r="N363" s="98" t="s">
        <v>10</v>
      </c>
      <c r="O363" s="98" t="s">
        <v>10</v>
      </c>
      <c r="P363" s="98" t="s">
        <v>10</v>
      </c>
      <c r="Q363" s="83"/>
      <c r="R363" s="76" t="s">
        <v>147</v>
      </c>
      <c r="S363" s="95" t="s">
        <v>148</v>
      </c>
      <c r="T363" s="101" t="e">
        <f t="shared" ref="T363:Y363" si="9">+(T361-T360)/T361</f>
        <v>#DIV/0!</v>
      </c>
      <c r="U363" s="102" t="e">
        <f t="shared" si="9"/>
        <v>#DIV/0!</v>
      </c>
      <c r="V363" s="102" t="e">
        <f t="shared" si="9"/>
        <v>#DIV/0!</v>
      </c>
      <c r="W363" s="102" t="e">
        <f t="shared" si="9"/>
        <v>#DIV/0!</v>
      </c>
      <c r="X363" s="102" t="e">
        <f t="shared" si="9"/>
        <v>#DIV/0!</v>
      </c>
      <c r="Y363" s="102" t="e">
        <f t="shared" si="9"/>
        <v>#DIV/0!</v>
      </c>
    </row>
    <row r="364" spans="1:25">
      <c r="A364" s="98"/>
      <c r="B364" s="98"/>
      <c r="C364" s="98"/>
      <c r="D364" s="98"/>
      <c r="E364" s="98"/>
      <c r="F364" s="98"/>
      <c r="G364" s="98"/>
      <c r="H364" s="98"/>
      <c r="I364" s="98"/>
      <c r="J364" s="98">
        <v>-0.65680442695055796</v>
      </c>
      <c r="K364" s="98">
        <v>-0.55607913654560348</v>
      </c>
      <c r="L364" s="98">
        <v>-0.13008053364168981</v>
      </c>
      <c r="M364" s="98">
        <v>-6.2404761181793491E-3</v>
      </c>
      <c r="N364" s="98">
        <v>0.46213472349914864</v>
      </c>
      <c r="O364" s="98">
        <v>0.33871505348099035</v>
      </c>
      <c r="P364" s="98">
        <v>0.26361963928131826</v>
      </c>
      <c r="Q364" s="83"/>
      <c r="R364" s="76" t="s">
        <v>149</v>
      </c>
      <c r="S364" s="95" t="s">
        <v>150</v>
      </c>
      <c r="T364" s="103"/>
      <c r="U364" s="104">
        <f>+T364</f>
        <v>0</v>
      </c>
      <c r="V364" s="104">
        <f>+U364</f>
        <v>0</v>
      </c>
      <c r="W364" s="104">
        <f>+V364</f>
        <v>0</v>
      </c>
      <c r="X364" s="104">
        <f>+W364</f>
        <v>0</v>
      </c>
      <c r="Y364" s="104">
        <f>+X364</f>
        <v>0</v>
      </c>
    </row>
    <row r="365" spans="1:25">
      <c r="A365" s="164" t="s">
        <v>151</v>
      </c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05"/>
      <c r="P365" s="105"/>
      <c r="Q365" s="83"/>
      <c r="R365" s="57"/>
      <c r="S365" s="95" t="s">
        <v>152</v>
      </c>
      <c r="T365" s="106"/>
      <c r="U365" s="107"/>
      <c r="V365" s="107">
        <f>_xlfn.RRI(3,V358,V366)</f>
        <v>-1</v>
      </c>
      <c r="W365" s="107">
        <f>_xlfn.RRI(W340-$T340,W358,W366)</f>
        <v>-1</v>
      </c>
      <c r="X365" s="107">
        <f>_xlfn.RRI(X340-$T340,X358,X366)</f>
        <v>-1</v>
      </c>
      <c r="Y365" s="107">
        <f>_xlfn.RRI(Y340-$T340,Y358,Y366)</f>
        <v>-1</v>
      </c>
    </row>
    <row r="366" spans="1:25">
      <c r="A366" s="108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>
        <v>0.10500000000000001</v>
      </c>
      <c r="L366" s="109">
        <v>0.18920000000000001</v>
      </c>
      <c r="M366" s="109">
        <v>0.32920000000000005</v>
      </c>
      <c r="N366" s="109">
        <v>0.45920000000000005</v>
      </c>
      <c r="O366" s="109">
        <v>0.7592000000000001</v>
      </c>
      <c r="P366" s="109">
        <v>1.1092</v>
      </c>
      <c r="Q366" s="83"/>
      <c r="R366" s="68" t="s">
        <v>153</v>
      </c>
      <c r="S366" s="95" t="s">
        <v>154</v>
      </c>
      <c r="T366" s="96">
        <f t="shared" ref="T366:Y366" si="10">+T361*T359</f>
        <v>0</v>
      </c>
      <c r="U366" s="96">
        <f t="shared" si="10"/>
        <v>0</v>
      </c>
      <c r="V366" s="96">
        <f t="shared" si="10"/>
        <v>0</v>
      </c>
      <c r="W366" s="96">
        <f t="shared" si="10"/>
        <v>0</v>
      </c>
      <c r="X366" s="96">
        <f t="shared" si="10"/>
        <v>0</v>
      </c>
      <c r="Y366" s="96">
        <f t="shared" si="10"/>
        <v>0</v>
      </c>
    </row>
    <row r="367" spans="1:25">
      <c r="A367" s="110"/>
      <c r="B367" s="111"/>
      <c r="C367" s="111"/>
      <c r="D367" s="111"/>
      <c r="E367" s="111"/>
      <c r="F367" s="111"/>
      <c r="G367" s="111"/>
      <c r="H367" s="111"/>
      <c r="I367" s="111"/>
      <c r="J367" s="111">
        <v>5.6660037742402869</v>
      </c>
      <c r="K367" s="111">
        <v>5.2205520537739725</v>
      </c>
      <c r="L367" s="111">
        <v>6.3270323332664136</v>
      </c>
      <c r="M367" s="111">
        <v>5.761746580126089</v>
      </c>
      <c r="N367" s="111">
        <v>6.4872428324365057</v>
      </c>
      <c r="O367" s="111">
        <v>7.4741450457941196</v>
      </c>
      <c r="P367" s="111">
        <v>7.5091999999999999</v>
      </c>
      <c r="Q367" s="83"/>
      <c r="R367" s="68" t="s">
        <v>155</v>
      </c>
      <c r="S367" s="95" t="s">
        <v>156</v>
      </c>
      <c r="T367" s="106">
        <f t="shared" ref="T367:Y367" si="11">T366/$T$358-1</f>
        <v>-1</v>
      </c>
      <c r="U367" s="106">
        <f t="shared" si="11"/>
        <v>-1</v>
      </c>
      <c r="V367" s="106">
        <f t="shared" si="11"/>
        <v>-1</v>
      </c>
      <c r="W367" s="106">
        <f t="shared" si="11"/>
        <v>-1</v>
      </c>
      <c r="X367" s="106">
        <f t="shared" si="11"/>
        <v>-1</v>
      </c>
      <c r="Y367" s="106">
        <f t="shared" si="11"/>
        <v>-1</v>
      </c>
    </row>
    <row r="368" spans="1:25">
      <c r="A368" s="112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>
        <v>0.14494149508510223</v>
      </c>
      <c r="O368" s="113">
        <v>0.31912108491249169</v>
      </c>
      <c r="P368" s="113">
        <v>0.32530797705069547</v>
      </c>
      <c r="Q368" s="83"/>
      <c r="R368" s="114" t="s">
        <v>157</v>
      </c>
      <c r="S368" s="95" t="s">
        <v>158</v>
      </c>
      <c r="T368" s="106">
        <f>(T362*T359)/T358-1</f>
        <v>-1</v>
      </c>
      <c r="U368" s="106"/>
      <c r="V368" s="106"/>
      <c r="W368" s="106"/>
      <c r="X368" s="106"/>
      <c r="Y368" s="106"/>
    </row>
    <row r="369" spans="1:20">
      <c r="A369" s="115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>
        <v>-7.8618323992564201E-2</v>
      </c>
      <c r="L369" s="116">
        <v>5.6724063476074997E-2</v>
      </c>
      <c r="M369" s="116">
        <v>5.601157127824794E-3</v>
      </c>
      <c r="N369" s="116">
        <v>3.4417415771329903E-2</v>
      </c>
      <c r="O369" s="116">
        <v>5.6956058383770755E-2</v>
      </c>
      <c r="P369" s="116">
        <v>4.8059973961085106E-2</v>
      </c>
      <c r="Q369" s="117"/>
      <c r="R369" s="118" t="s">
        <v>159</v>
      </c>
      <c r="T369" s="121"/>
    </row>
    <row r="370" spans="1:20">
      <c r="A370" s="108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>
        <v>8.4199999999999997E-2</v>
      </c>
      <c r="M370" s="109">
        <v>0.22420000000000001</v>
      </c>
      <c r="N370" s="109">
        <v>0.35420000000000001</v>
      </c>
      <c r="O370" s="109">
        <v>0.6542</v>
      </c>
      <c r="P370" s="109">
        <v>1.0042</v>
      </c>
      <c r="Q370" s="83"/>
      <c r="R370" s="68" t="s">
        <v>153</v>
      </c>
    </row>
    <row r="371" spans="1:20">
      <c r="A371" s="110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>
        <v>5.115552053773972</v>
      </c>
      <c r="L371" s="111">
        <v>6.222032333266414</v>
      </c>
      <c r="M371" s="111">
        <v>5.6567465801260886</v>
      </c>
      <c r="N371" s="111">
        <v>6.3822428324365053</v>
      </c>
      <c r="O371" s="111">
        <v>7.3691450457941201</v>
      </c>
      <c r="P371" s="111">
        <v>7.4042000000000003</v>
      </c>
      <c r="Q371" s="83"/>
      <c r="R371" s="68" t="s">
        <v>155</v>
      </c>
      <c r="S371" s="7" t="s">
        <v>161</v>
      </c>
    </row>
    <row r="372" spans="1:20">
      <c r="A372" s="112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>
        <v>0.24761565620821679</v>
      </c>
      <c r="O372" s="113">
        <v>0.44053759366158185</v>
      </c>
      <c r="P372" s="113">
        <v>0.44739021754994956</v>
      </c>
      <c r="Q372" s="83"/>
      <c r="R372" s="114" t="s">
        <v>157</v>
      </c>
    </row>
    <row r="373" spans="1:20">
      <c r="A373" s="115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>
        <v>0.21629733562698117</v>
      </c>
      <c r="M373" s="116">
        <v>5.1567384109540156E-2</v>
      </c>
      <c r="N373" s="116">
        <v>7.6531987333157386E-2</v>
      </c>
      <c r="O373" s="116">
        <v>9.554734103858796E-2</v>
      </c>
      <c r="P373" s="116">
        <v>7.6755568978669517E-2</v>
      </c>
      <c r="Q373" s="117"/>
      <c r="R373" s="118" t="s">
        <v>159</v>
      </c>
    </row>
    <row r="374" spans="1:20">
      <c r="A374" s="108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>
        <v>0.14000000000000001</v>
      </c>
      <c r="N374" s="109">
        <v>0.27</v>
      </c>
      <c r="O374" s="109">
        <v>0.57000000000000006</v>
      </c>
      <c r="P374" s="109">
        <v>0.92</v>
      </c>
      <c r="Q374" s="83"/>
      <c r="R374" s="68" t="s">
        <v>153</v>
      </c>
    </row>
    <row r="375" spans="1:20">
      <c r="A375" s="110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>
        <v>6.137832333266414</v>
      </c>
      <c r="M375" s="111">
        <v>5.5725465801260885</v>
      </c>
      <c r="N375" s="111">
        <v>6.2980428324365061</v>
      </c>
      <c r="O375" s="111">
        <v>7.2849450457941201</v>
      </c>
      <c r="P375" s="111">
        <v>7.32</v>
      </c>
      <c r="Q375" s="83"/>
      <c r="R375" s="68" t="s">
        <v>155</v>
      </c>
    </row>
    <row r="376" spans="1:20">
      <c r="A376" s="112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>
        <v>2.6102130275173607E-2</v>
      </c>
      <c r="O376" s="113">
        <v>0.18689215511972757</v>
      </c>
      <c r="P376" s="113">
        <v>0.1926034473646927</v>
      </c>
      <c r="Q376" s="83"/>
      <c r="R376" s="114" t="s">
        <v>157</v>
      </c>
    </row>
    <row r="377" spans="1:20">
      <c r="A377" s="115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>
        <v>1.2966993675101776E-2</v>
      </c>
      <c r="O377" s="116">
        <v>5.8775182868007057E-2</v>
      </c>
      <c r="P377" s="116">
        <v>4.5018587231548918E-2</v>
      </c>
      <c r="Q377" s="117"/>
      <c r="R377" s="118" t="s">
        <v>159</v>
      </c>
    </row>
    <row r="378" spans="1:20">
      <c r="A378" s="108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>
        <v>0.13</v>
      </c>
      <c r="O378" s="109">
        <v>0.43</v>
      </c>
      <c r="P378" s="109">
        <v>0.78</v>
      </c>
      <c r="Q378" s="83"/>
      <c r="R378" s="68" t="s">
        <v>153</v>
      </c>
    </row>
    <row r="379" spans="1:20">
      <c r="A379" s="110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>
        <v>5.4325465801260888</v>
      </c>
      <c r="N379" s="111">
        <v>6.1580428324365055</v>
      </c>
      <c r="O379" s="111">
        <v>7.1449450457941195</v>
      </c>
      <c r="P379" s="111">
        <v>7.1800000000000006</v>
      </c>
      <c r="Q379" s="83"/>
      <c r="R379" s="68" t="s">
        <v>155</v>
      </c>
    </row>
    <row r="380" spans="1:20">
      <c r="A380" s="112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>
        <v>0.1335462552616673</v>
      </c>
      <c r="O380" s="113">
        <v>0.31521100471232155</v>
      </c>
      <c r="P380" s="113">
        <v>0.32166377114310052</v>
      </c>
      <c r="Q380" s="83"/>
      <c r="R380" s="114" t="s">
        <v>157</v>
      </c>
    </row>
    <row r="381" spans="1:20">
      <c r="A381" s="115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>
        <v>0.13354625526166738</v>
      </c>
      <c r="O381" s="116">
        <v>0.14682649285431587</v>
      </c>
      <c r="P381" s="116">
        <v>9.7421998948314936E-2</v>
      </c>
      <c r="Q381" s="117"/>
      <c r="R381" s="118" t="s">
        <v>159</v>
      </c>
    </row>
    <row r="382" spans="1:20">
      <c r="A382" s="108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>
        <v>0.3</v>
      </c>
      <c r="P382" s="109">
        <v>0.64999999999999991</v>
      </c>
      <c r="Q382" s="83"/>
      <c r="R382" s="68" t="s">
        <v>153</v>
      </c>
    </row>
    <row r="383" spans="1:20">
      <c r="A383" s="110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>
        <v>6.0280428324365056</v>
      </c>
      <c r="O383" s="111">
        <v>7.0149450457941196</v>
      </c>
      <c r="P383" s="111">
        <v>7.0500000000000007</v>
      </c>
      <c r="Q383" s="83"/>
      <c r="R383" s="68" t="s">
        <v>155</v>
      </c>
    </row>
    <row r="384" spans="1:20">
      <c r="A384" s="112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>
        <v>0.16371851375162061</v>
      </c>
      <c r="P384" s="113">
        <v>0.16953382647920323</v>
      </c>
      <c r="Q384" s="83"/>
      <c r="R384" s="114" t="s">
        <v>157</v>
      </c>
    </row>
    <row r="385" spans="1:28">
      <c r="A385" s="115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>
        <v>0.16371851375162055</v>
      </c>
      <c r="P385" s="116">
        <v>8.1449872383922983E-2</v>
      </c>
      <c r="Q385" s="117"/>
      <c r="R385" s="118" t="s">
        <v>159</v>
      </c>
    </row>
    <row r="386" spans="1:28">
      <c r="A386" s="108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>
        <v>0.35</v>
      </c>
      <c r="Q386" s="83"/>
      <c r="R386" s="68" t="s">
        <v>153</v>
      </c>
    </row>
    <row r="387" spans="1:28">
      <c r="A387" s="110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>
        <v>6.7149450457941198</v>
      </c>
      <c r="P387" s="111">
        <v>6.75</v>
      </c>
      <c r="Q387" s="83"/>
      <c r="R387" s="68" t="s">
        <v>155</v>
      </c>
    </row>
    <row r="388" spans="1:28">
      <c r="A388" s="112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>
        <v>5.2204379882210272E-3</v>
      </c>
      <c r="Q388" s="83"/>
      <c r="R388" s="114" t="s">
        <v>157</v>
      </c>
    </row>
    <row r="389" spans="1:28">
      <c r="A389" s="115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>
        <v>5.2204379882210732E-3</v>
      </c>
      <c r="Q389" s="117"/>
      <c r="R389" s="118" t="s">
        <v>159</v>
      </c>
    </row>
    <row r="391" spans="1:28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</row>
    <row r="392" spans="1:28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</row>
    <row r="393" spans="1:28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</row>
    <row r="394" spans="1:28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</row>
    <row r="395" spans="1:28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</row>
    <row r="396" spans="1:28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</row>
    <row r="397" spans="1:28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</row>
    <row r="398" spans="1:28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</row>
    <row r="399" spans="1:28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</row>
    <row r="400" spans="1:28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</row>
    <row r="401" spans="1:28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26"/>
      <c r="AA401" s="126"/>
      <c r="AB401" s="126"/>
    </row>
    <row r="402" spans="1:28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</row>
    <row r="403" spans="1:28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</row>
    <row r="404" spans="1:28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  <c r="X404" s="126"/>
      <c r="Y404" s="126"/>
      <c r="Z404" s="126"/>
      <c r="AA404" s="126"/>
      <c r="AB404" s="126"/>
    </row>
    <row r="405" spans="1:28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  <c r="X405" s="126"/>
      <c r="Y405" s="126"/>
      <c r="Z405" s="126"/>
      <c r="AA405" s="126"/>
      <c r="AB405" s="126"/>
    </row>
    <row r="406" spans="1:28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  <c r="Z406" s="126"/>
      <c r="AA406" s="126"/>
      <c r="AB406" s="126"/>
    </row>
    <row r="407" spans="1:28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</row>
    <row r="408" spans="1:28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  <c r="Z408" s="126"/>
      <c r="AA408" s="126"/>
      <c r="AB408" s="126"/>
    </row>
    <row r="409" spans="1:28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  <c r="Z409" s="126"/>
      <c r="AA409" s="126"/>
      <c r="AB409" s="126"/>
    </row>
    <row r="410" spans="1:28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</row>
    <row r="411" spans="1:28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  <c r="Z411" s="126"/>
      <c r="AA411" s="126"/>
      <c r="AB411" s="126"/>
    </row>
    <row r="412" spans="1:28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  <c r="Z412" s="126"/>
      <c r="AA412" s="126"/>
      <c r="AB412" s="126"/>
    </row>
    <row r="413" spans="1:28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  <c r="Z413" s="126"/>
      <c r="AA413" s="126"/>
      <c r="AB413" s="126"/>
    </row>
    <row r="414" spans="1:28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</row>
    <row r="415" spans="1:28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</row>
    <row r="416" spans="1:28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</row>
    <row r="417" spans="1:28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</row>
    <row r="418" spans="1:28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</row>
    <row r="419" spans="1:28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</row>
    <row r="420" spans="1:28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</row>
    <row r="421" spans="1:28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</row>
    <row r="422" spans="1:28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</row>
    <row r="423" spans="1:28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</row>
    <row r="424" spans="1:28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</row>
    <row r="425" spans="1:28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</row>
    <row r="426" spans="1:28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</row>
    <row r="427" spans="1:28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</row>
    <row r="428" spans="1:28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</row>
    <row r="429" spans="1:28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</row>
    <row r="430" spans="1:28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</row>
    <row r="431" spans="1:28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</row>
    <row r="432" spans="1:28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</row>
    <row r="433" spans="1:28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</row>
    <row r="434" spans="1:28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</row>
    <row r="435" spans="1:28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</row>
    <row r="436" spans="1:28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</row>
    <row r="437" spans="1:28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</row>
    <row r="438" spans="1:28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</row>
    <row r="439" spans="1:28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  <c r="Z439" s="126"/>
      <c r="AA439" s="126"/>
      <c r="AB439" s="126"/>
    </row>
    <row r="440" spans="1:28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  <c r="Z440" s="126"/>
      <c r="AA440" s="126"/>
      <c r="AB440" s="126"/>
    </row>
    <row r="441" spans="1:28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  <c r="Z441" s="126"/>
      <c r="AA441" s="126"/>
      <c r="AB441" s="126"/>
    </row>
    <row r="442" spans="1:28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</row>
    <row r="443" spans="1:28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</row>
    <row r="444" spans="1:28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  <c r="Z444" s="126"/>
      <c r="AA444" s="126"/>
      <c r="AB444" s="126"/>
    </row>
    <row r="445" spans="1:28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  <c r="Z445" s="126"/>
      <c r="AA445" s="126"/>
      <c r="AB445" s="126"/>
    </row>
    <row r="446" spans="1:28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  <c r="Z446" s="126"/>
      <c r="AA446" s="126"/>
      <c r="AB446" s="126"/>
    </row>
    <row r="447" spans="1:28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  <c r="Z447" s="126"/>
      <c r="AA447" s="126"/>
      <c r="AB447" s="126"/>
    </row>
    <row r="448" spans="1:28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  <c r="Z448" s="126"/>
      <c r="AA448" s="126"/>
      <c r="AB448" s="126"/>
    </row>
    <row r="449" spans="1:28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  <c r="Z449" s="126"/>
      <c r="AA449" s="126"/>
      <c r="AB449" s="126"/>
    </row>
    <row r="450" spans="1:28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  <c r="X450" s="126"/>
      <c r="Y450" s="126"/>
      <c r="Z450" s="126"/>
      <c r="AA450" s="126"/>
      <c r="AB450" s="126"/>
    </row>
    <row r="451" spans="1:28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</row>
    <row r="452" spans="1:28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  <c r="Z452" s="126"/>
      <c r="AA452" s="126"/>
      <c r="AB452" s="126"/>
    </row>
    <row r="453" spans="1:28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  <c r="Z453" s="126"/>
      <c r="AA453" s="126"/>
      <c r="AB453" s="126"/>
    </row>
    <row r="454" spans="1:28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/>
      <c r="Z454" s="126"/>
      <c r="AA454" s="126"/>
      <c r="AB454" s="126"/>
    </row>
    <row r="455" spans="1:28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  <c r="Z455" s="126"/>
      <c r="AA455" s="126"/>
      <c r="AB455" s="126"/>
    </row>
    <row r="456" spans="1:28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</row>
    <row r="457" spans="1:28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  <c r="Z457" s="126"/>
      <c r="AA457" s="126"/>
      <c r="AB457" s="126"/>
    </row>
    <row r="458" spans="1:28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  <c r="Z458" s="126"/>
      <c r="AA458" s="126"/>
      <c r="AB458" s="126"/>
    </row>
    <row r="459" spans="1:28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  <c r="Z459" s="126"/>
      <c r="AA459" s="126"/>
      <c r="AB459" s="126"/>
    </row>
    <row r="460" spans="1:28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  <c r="Z460" s="126"/>
      <c r="AA460" s="126"/>
      <c r="AB460" s="126"/>
    </row>
    <row r="461" spans="1:28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  <c r="Z461" s="126"/>
      <c r="AA461" s="126"/>
      <c r="AB461" s="126"/>
    </row>
    <row r="462" spans="1:28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  <c r="Z462" s="126"/>
      <c r="AA462" s="126"/>
      <c r="AB462" s="126"/>
    </row>
    <row r="463" spans="1:28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/>
      <c r="AB463" s="126"/>
    </row>
    <row r="464" spans="1:28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  <c r="Z464" s="126"/>
      <c r="AA464" s="126"/>
      <c r="AB464" s="126"/>
    </row>
    <row r="465" spans="1:28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  <c r="Z465" s="126"/>
      <c r="AA465" s="126"/>
      <c r="AB465" s="126"/>
    </row>
    <row r="466" spans="1:28">
      <c r="S466" s="126"/>
      <c r="T466" s="126"/>
      <c r="U466" s="126"/>
      <c r="V466" s="126"/>
      <c r="W466" s="126"/>
      <c r="X466" s="126"/>
      <c r="Y466" s="126"/>
      <c r="Z466" s="126"/>
      <c r="AA466" s="126"/>
      <c r="AB466" s="126"/>
    </row>
    <row r="467" spans="1:28">
      <c r="S467" s="126"/>
      <c r="T467" s="126"/>
      <c r="U467" s="126"/>
      <c r="V467" s="126"/>
      <c r="W467" s="126"/>
      <c r="X467" s="126"/>
      <c r="Y467" s="126"/>
      <c r="Z467" s="126"/>
      <c r="AA467" s="126"/>
      <c r="AB467" s="126"/>
    </row>
    <row r="468" spans="1:28">
      <c r="S468" s="126"/>
      <c r="T468" s="126"/>
      <c r="U468" s="126"/>
      <c r="V468" s="126"/>
      <c r="W468" s="126"/>
      <c r="X468" s="126"/>
      <c r="Y468" s="126"/>
      <c r="Z468" s="126"/>
      <c r="AA468" s="126"/>
      <c r="AB468" s="126"/>
    </row>
    <row r="469" spans="1:28">
      <c r="S469" s="126"/>
      <c r="T469" s="126"/>
      <c r="U469" s="126"/>
      <c r="V469" s="126"/>
      <c r="W469" s="126"/>
      <c r="X469" s="126"/>
      <c r="Y469" s="126"/>
      <c r="Z469" s="126"/>
      <c r="AA469" s="126"/>
      <c r="AB469" s="126"/>
    </row>
    <row r="470" spans="1:28">
      <c r="S470" s="126"/>
      <c r="T470" s="126"/>
      <c r="U470" s="126"/>
      <c r="V470" s="126"/>
      <c r="W470" s="126"/>
      <c r="X470" s="126"/>
      <c r="Y470" s="126"/>
      <c r="Z470" s="126"/>
      <c r="AA470" s="126"/>
      <c r="AB470" s="126"/>
    </row>
    <row r="471" spans="1:28">
      <c r="S471" s="126"/>
      <c r="T471" s="126"/>
      <c r="U471" s="126"/>
      <c r="V471" s="126"/>
      <c r="W471" s="126"/>
      <c r="X471" s="126"/>
      <c r="Y471" s="126"/>
      <c r="Z471" s="126"/>
      <c r="AA471" s="126"/>
      <c r="AB471" s="126"/>
    </row>
    <row r="472" spans="1:28">
      <c r="S472" s="126"/>
      <c r="T472" s="126"/>
      <c r="U472" s="126"/>
      <c r="V472" s="126"/>
      <c r="W472" s="126"/>
      <c r="X472" s="126"/>
      <c r="Y472" s="126"/>
      <c r="Z472" s="126"/>
      <c r="AA472" s="126"/>
      <c r="AB472" s="126"/>
    </row>
    <row r="473" spans="1:28">
      <c r="S473" s="126"/>
      <c r="T473" s="126"/>
      <c r="U473" s="126"/>
      <c r="V473" s="126"/>
      <c r="W473" s="126"/>
      <c r="X473" s="126"/>
      <c r="Y473" s="126"/>
      <c r="Z473" s="126"/>
      <c r="AA473" s="126"/>
      <c r="AB473" s="126"/>
    </row>
    <row r="474" spans="1:28">
      <c r="S474" s="126"/>
      <c r="T474" s="126"/>
      <c r="U474" s="126"/>
      <c r="V474" s="126"/>
      <c r="W474" s="126"/>
      <c r="X474" s="126"/>
      <c r="Y474" s="126"/>
      <c r="Z474" s="126"/>
      <c r="AA474" s="126"/>
      <c r="AB474" s="126"/>
    </row>
    <row r="475" spans="1:28">
      <c r="S475" s="126"/>
      <c r="T475" s="126"/>
      <c r="U475" s="126"/>
      <c r="V475" s="126"/>
      <c r="W475" s="126"/>
      <c r="X475" s="126"/>
      <c r="Y475" s="126"/>
      <c r="Z475" s="126"/>
      <c r="AA475" s="126"/>
      <c r="AB475" s="126"/>
    </row>
    <row r="476" spans="1:28">
      <c r="S476" s="126"/>
      <c r="T476" s="126"/>
      <c r="U476" s="126"/>
      <c r="V476" s="126"/>
      <c r="W476" s="126"/>
      <c r="X476" s="126"/>
      <c r="Y476" s="126"/>
      <c r="Z476" s="126"/>
      <c r="AA476" s="126"/>
      <c r="AB476" s="126"/>
    </row>
    <row r="477" spans="1:28">
      <c r="S477" s="126"/>
      <c r="T477" s="126"/>
      <c r="U477" s="126"/>
      <c r="V477" s="126"/>
      <c r="W477" s="126"/>
      <c r="X477" s="126"/>
      <c r="Y477" s="126"/>
      <c r="Z477" s="126"/>
      <c r="AA477" s="126"/>
      <c r="AB477" s="126"/>
    </row>
    <row r="478" spans="1:28"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</row>
    <row r="479" spans="1:28"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</row>
    <row r="480" spans="1:28"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</row>
    <row r="481" spans="19:28"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</row>
    <row r="482" spans="19:28"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</row>
    <row r="483" spans="19:28"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</row>
    <row r="484" spans="19:28"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</row>
    <row r="485" spans="19:28"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</row>
    <row r="486" spans="19:28"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</row>
    <row r="487" spans="19:28"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</row>
    <row r="488" spans="19:28"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</row>
    <row r="489" spans="19:28"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</row>
    <row r="490" spans="19:28"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</row>
    <row r="491" spans="19:28"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</row>
    <row r="492" spans="19:28"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</row>
    <row r="493" spans="19:28"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</row>
    <row r="494" spans="19:28"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</row>
    <row r="495" spans="19:28"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</row>
    <row r="496" spans="19:28"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</row>
    <row r="497" spans="19:28"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</row>
    <row r="498" spans="19:28"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</row>
    <row r="499" spans="19:28"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</row>
    <row r="500" spans="19:28"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</row>
    <row r="501" spans="19:28"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</row>
    <row r="502" spans="19:28">
      <c r="S502" s="126"/>
      <c r="T502" s="126"/>
      <c r="U502" s="126"/>
      <c r="V502" s="126"/>
      <c r="W502" s="126"/>
    </row>
    <row r="503" spans="19:28">
      <c r="S503" s="126"/>
      <c r="T503" s="126"/>
      <c r="U503" s="126"/>
      <c r="V503" s="126"/>
    </row>
    <row r="504" spans="19:28">
      <c r="S504" s="126"/>
      <c r="T504" s="126"/>
      <c r="U504" s="126"/>
      <c r="V504" s="126"/>
    </row>
    <row r="505" spans="19:28">
      <c r="S505" s="126"/>
      <c r="T505" s="126"/>
      <c r="U505" s="126"/>
      <c r="V505" s="126"/>
    </row>
  </sheetData>
  <mergeCells count="62">
    <mergeCell ref="A27:N27"/>
    <mergeCell ref="A2:N2"/>
    <mergeCell ref="A3:N3"/>
    <mergeCell ref="A9:N9"/>
    <mergeCell ref="A15:N15"/>
    <mergeCell ref="A21:N21"/>
    <mergeCell ref="A93:N93"/>
    <mergeCell ref="A33:N33"/>
    <mergeCell ref="A39:N39"/>
    <mergeCell ref="A45:N45"/>
    <mergeCell ref="A51:N51"/>
    <mergeCell ref="A57:N57"/>
    <mergeCell ref="A62:N62"/>
    <mergeCell ref="A63:N63"/>
    <mergeCell ref="A69:N69"/>
    <mergeCell ref="A75:N75"/>
    <mergeCell ref="A81:N81"/>
    <mergeCell ref="A87:N87"/>
    <mergeCell ref="A155:N155"/>
    <mergeCell ref="A99:N99"/>
    <mergeCell ref="A105:N105"/>
    <mergeCell ref="A106:N106"/>
    <mergeCell ref="A112:N112"/>
    <mergeCell ref="A118:N118"/>
    <mergeCell ref="A119:N119"/>
    <mergeCell ref="A126:N126"/>
    <mergeCell ref="A132:N132"/>
    <mergeCell ref="A138:N138"/>
    <mergeCell ref="A139:N139"/>
    <mergeCell ref="A147:N147"/>
    <mergeCell ref="A234:N234"/>
    <mergeCell ref="A156:N156"/>
    <mergeCell ref="A164:N164"/>
    <mergeCell ref="A172:N172"/>
    <mergeCell ref="A180:N180"/>
    <mergeCell ref="A187:N187"/>
    <mergeCell ref="A193:N193"/>
    <mergeCell ref="A199:N199"/>
    <mergeCell ref="A207:N207"/>
    <mergeCell ref="A215:N215"/>
    <mergeCell ref="A222:N222"/>
    <mergeCell ref="A228:N228"/>
    <mergeCell ref="A295:N295"/>
    <mergeCell ref="A240:O240"/>
    <mergeCell ref="A248:N248"/>
    <mergeCell ref="A256:O256"/>
    <mergeCell ref="A257:O257"/>
    <mergeCell ref="A263:O263"/>
    <mergeCell ref="A269:O269"/>
    <mergeCell ref="A274:N274"/>
    <mergeCell ref="A275:N275"/>
    <mergeCell ref="A280:N280"/>
    <mergeCell ref="A285:N285"/>
    <mergeCell ref="A290:N290"/>
    <mergeCell ref="S339:Y339"/>
    <mergeCell ref="A356:O356"/>
    <mergeCell ref="A365:N365"/>
    <mergeCell ref="A296:N296"/>
    <mergeCell ref="A329:N329"/>
    <mergeCell ref="A332:N332"/>
    <mergeCell ref="A335:N335"/>
    <mergeCell ref="A340:O340"/>
  </mergeCells>
  <conditionalFormatting sqref="A200:A203 A297:A300 A302:A320 A327:A328">
    <cfRule type="expression" dxfId="137" priority="296">
      <formula>A200/#REF!&gt;1</formula>
    </cfRule>
    <cfRule type="expression" dxfId="136" priority="295">
      <formula>A200/#REF!&lt;1</formula>
    </cfRule>
  </conditionalFormatting>
  <conditionalFormatting sqref="A262 A333:A334">
    <cfRule type="expression" dxfId="135" priority="297">
      <formula>A262/#REF!&lt;1</formula>
    </cfRule>
    <cfRule type="expression" dxfId="134" priority="298">
      <formula>A262/#REF!&gt;1</formula>
    </cfRule>
  </conditionalFormatting>
  <conditionalFormatting sqref="A1:P385 Q1:XFD338 Z339:XFD368 S369:XFD1048576 A386:R1048576">
    <cfRule type="cellIs" dxfId="133" priority="242" operator="lessThan">
      <formula>0</formula>
    </cfRule>
  </conditionalFormatting>
  <conditionalFormatting sqref="B120:N124">
    <cfRule type="expression" dxfId="132" priority="256">
      <formula>B120/A120&gt;1</formula>
    </cfRule>
  </conditionalFormatting>
  <conditionalFormatting sqref="B131:N131">
    <cfRule type="expression" dxfId="131" priority="254">
      <formula>B131/A131&gt;1</formula>
    </cfRule>
  </conditionalFormatting>
  <conditionalFormatting sqref="B133:N137">
    <cfRule type="expression" dxfId="130" priority="252">
      <formula>B133/A133&gt;1</formula>
    </cfRule>
  </conditionalFormatting>
  <conditionalFormatting sqref="B145:N145 B262:N262 B333:N334">
    <cfRule type="expression" dxfId="129" priority="288">
      <formula>B145/A145&gt;1</formula>
    </cfRule>
    <cfRule type="expression" dxfId="128" priority="287">
      <formula>B145/A145&lt;1</formula>
    </cfRule>
  </conditionalFormatting>
  <conditionalFormatting sqref="B148:N153">
    <cfRule type="expression" dxfId="127" priority="284">
      <formula>B148/A148&gt;1</formula>
    </cfRule>
  </conditionalFormatting>
  <conditionalFormatting sqref="B162:N162">
    <cfRule type="expression" dxfId="126" priority="281">
      <formula>B162/A162&lt;1</formula>
    </cfRule>
    <cfRule type="expression" dxfId="125" priority="282">
      <formula>B162/A162&gt;1</formula>
    </cfRule>
  </conditionalFormatting>
  <conditionalFormatting sqref="B170:N170">
    <cfRule type="expression" dxfId="124" priority="280">
      <formula>B170/A170&gt;1</formula>
    </cfRule>
    <cfRule type="expression" dxfId="123" priority="279">
      <formula>B170/A170&lt;1</formula>
    </cfRule>
  </conditionalFormatting>
  <conditionalFormatting sqref="B178:N178">
    <cfRule type="expression" dxfId="122" priority="278">
      <formula>B178/A178&gt;1</formula>
    </cfRule>
    <cfRule type="expression" dxfId="121" priority="277">
      <formula>B178/A178&lt;1</formula>
    </cfRule>
  </conditionalFormatting>
  <conditionalFormatting sqref="B200:N205">
    <cfRule type="expression" dxfId="120" priority="250">
      <formula>B200/A200&gt;1</formula>
    </cfRule>
  </conditionalFormatting>
  <conditionalFormatting sqref="B208:N213">
    <cfRule type="expression" dxfId="119" priority="272">
      <formula>B208/A208&gt;1</formula>
    </cfRule>
  </conditionalFormatting>
  <conditionalFormatting sqref="B221:N221">
    <cfRule type="expression" dxfId="118" priority="265">
      <formula>B221/A221&lt;1</formula>
    </cfRule>
    <cfRule type="expression" dxfId="117" priority="266">
      <formula>B221/A221&gt;1</formula>
    </cfRule>
  </conditionalFormatting>
  <conditionalFormatting sqref="B241:N246">
    <cfRule type="expression" dxfId="116" priority="248">
      <formula>B241/A241&gt;1</formula>
    </cfRule>
  </conditionalFormatting>
  <conditionalFormatting sqref="B249:N254">
    <cfRule type="expression" dxfId="115" priority="244">
      <formula>B249/A249&gt;1</formula>
    </cfRule>
  </conditionalFormatting>
  <conditionalFormatting sqref="B268:N268">
    <cfRule type="expression" dxfId="114" priority="264">
      <formula>B268/A268&gt;1</formula>
    </cfRule>
  </conditionalFormatting>
  <conditionalFormatting sqref="B297:N324 B326:N328">
    <cfRule type="expression" dxfId="113" priority="260">
      <formula>B297/A297&gt;1</formula>
    </cfRule>
  </conditionalFormatting>
  <conditionalFormatting sqref="B325:N325">
    <cfRule type="expression" dxfId="112" priority="241">
      <formula>B325/A325&gt;1</formula>
    </cfRule>
  </conditionalFormatting>
  <conditionalFormatting sqref="B330:N331">
    <cfRule type="expression" dxfId="111" priority="258">
      <formula>B330/A330&gt;1</formula>
    </cfRule>
  </conditionalFormatting>
  <conditionalFormatting sqref="B120:P124">
    <cfRule type="expression" dxfId="110" priority="172">
      <formula>B120/A120&lt;1</formula>
    </cfRule>
  </conditionalFormatting>
  <conditionalFormatting sqref="B131:P131">
    <cfRule type="expression" dxfId="109" priority="170">
      <formula>B131/A131&lt;1</formula>
    </cfRule>
  </conditionalFormatting>
  <conditionalFormatting sqref="B133:P137">
    <cfRule type="expression" dxfId="108" priority="168">
      <formula>B133/A133&lt;1</formula>
    </cfRule>
  </conditionalFormatting>
  <conditionalFormatting sqref="B148:P153">
    <cfRule type="expression" dxfId="107" priority="200">
      <formula>B148/A148&lt;1</formula>
    </cfRule>
  </conditionalFormatting>
  <conditionalFormatting sqref="B200:P205">
    <cfRule type="expression" dxfId="106" priority="166">
      <formula>B200/A200&lt;1</formula>
    </cfRule>
  </conditionalFormatting>
  <conditionalFormatting sqref="B208:P213">
    <cfRule type="expression" dxfId="105" priority="188">
      <formula>B208/A208&lt;1</formula>
    </cfRule>
  </conditionalFormatting>
  <conditionalFormatting sqref="B241:P246">
    <cfRule type="expression" dxfId="104" priority="164">
      <formula>B241/A241&lt;1</formula>
    </cfRule>
  </conditionalFormatting>
  <conditionalFormatting sqref="B249:P254">
    <cfRule type="expression" dxfId="103" priority="160">
      <formula>B249/A249&lt;1</formula>
    </cfRule>
  </conditionalFormatting>
  <conditionalFormatting sqref="B268:P268">
    <cfRule type="expression" dxfId="102" priority="180">
      <formula>B268/A268&lt;1</formula>
    </cfRule>
  </conditionalFormatting>
  <conditionalFormatting sqref="B297:P328">
    <cfRule type="expression" dxfId="101" priority="158">
      <formula>B297/A297&lt;1</formula>
    </cfRule>
  </conditionalFormatting>
  <conditionalFormatting sqref="B330:P331">
    <cfRule type="expression" dxfId="100" priority="174">
      <formula>B330/A330&lt;1</formula>
    </cfRule>
  </conditionalFormatting>
  <conditionalFormatting sqref="O120:P124">
    <cfRule type="expression" dxfId="99" priority="173">
      <formula>O120/N120&gt;1</formula>
    </cfRule>
  </conditionalFormatting>
  <conditionalFormatting sqref="O131:P131">
    <cfRule type="expression" dxfId="98" priority="171">
      <formula>O131/N131&gt;1</formula>
    </cfRule>
  </conditionalFormatting>
  <conditionalFormatting sqref="O133:P137">
    <cfRule type="expression" dxfId="97" priority="169">
      <formula>O133/N133&gt;1</formula>
    </cfRule>
  </conditionalFormatting>
  <conditionalFormatting sqref="O145:P145 O262:P262 O333:P334">
    <cfRule type="expression" dxfId="96" priority="204">
      <formula>O145/N145&lt;1</formula>
    </cfRule>
    <cfRule type="expression" dxfId="95" priority="205">
      <formula>O145/N145&gt;1</formula>
    </cfRule>
  </conditionalFormatting>
  <conditionalFormatting sqref="O148:P153">
    <cfRule type="expression" dxfId="94" priority="201">
      <formula>O148/N148&gt;1</formula>
    </cfRule>
  </conditionalFormatting>
  <conditionalFormatting sqref="O162:P162">
    <cfRule type="expression" dxfId="93" priority="198">
      <formula>O162/N162&lt;1</formula>
    </cfRule>
    <cfRule type="expression" dxfId="92" priority="199">
      <formula>O162/N162&gt;1</formula>
    </cfRule>
  </conditionalFormatting>
  <conditionalFormatting sqref="O170:P170">
    <cfRule type="expression" dxfId="91" priority="196">
      <formula>O170/N170&lt;1</formula>
    </cfRule>
    <cfRule type="expression" dxfId="90" priority="197">
      <formula>O170/N170&gt;1</formula>
    </cfRule>
  </conditionalFormatting>
  <conditionalFormatting sqref="O178:P178">
    <cfRule type="expression" dxfId="89" priority="195">
      <formula>O178/N178&gt;1</formula>
    </cfRule>
    <cfRule type="expression" dxfId="88" priority="194">
      <formula>O178/N178&lt;1</formula>
    </cfRule>
  </conditionalFormatting>
  <conditionalFormatting sqref="O200:P205">
    <cfRule type="expression" dxfId="87" priority="167">
      <formula>O200/N200&gt;1</formula>
    </cfRule>
  </conditionalFormatting>
  <conditionalFormatting sqref="O208:P213">
    <cfRule type="expression" dxfId="86" priority="189">
      <formula>O208/N208&gt;1</formula>
    </cfRule>
  </conditionalFormatting>
  <conditionalFormatting sqref="O221:P221">
    <cfRule type="expression" dxfId="85" priority="182">
      <formula>O221/N221&lt;1</formula>
    </cfRule>
    <cfRule type="expression" dxfId="84" priority="183">
      <formula>O221/N221&gt;1</formula>
    </cfRule>
  </conditionalFormatting>
  <conditionalFormatting sqref="O241:P246">
    <cfRule type="expression" dxfId="83" priority="165">
      <formula>O241/N241&gt;1</formula>
    </cfRule>
  </conditionalFormatting>
  <conditionalFormatting sqref="O249:P254">
    <cfRule type="expression" dxfId="82" priority="161">
      <formula>O249/N249&gt;1</formula>
    </cfRule>
  </conditionalFormatting>
  <conditionalFormatting sqref="O268:P268">
    <cfRule type="expression" dxfId="81" priority="181">
      <formula>O268/N268&gt;1</formula>
    </cfRule>
  </conditionalFormatting>
  <conditionalFormatting sqref="O297:P328">
    <cfRule type="expression" dxfId="80" priority="159">
      <formula>O297/N297&gt;1</formula>
    </cfRule>
  </conditionalFormatting>
  <conditionalFormatting sqref="O330:P331">
    <cfRule type="expression" dxfId="79" priority="175">
      <formula>O330/N330&gt;1</formula>
    </cfRule>
  </conditionalFormatting>
  <conditionalFormatting sqref="Q327:Q328">
    <cfRule type="cellIs" dxfId="78" priority="219" operator="lessThan">
      <formula>0</formula>
    </cfRule>
  </conditionalFormatting>
  <conditionalFormatting sqref="Q356">
    <cfRule type="cellIs" dxfId="77" priority="212" operator="lessThan">
      <formula>0</formula>
    </cfRule>
  </conditionalFormatting>
  <conditionalFormatting sqref="Q339:R389">
    <cfRule type="cellIs" dxfId="76" priority="210" operator="lessThan">
      <formula>0</formula>
    </cfRule>
  </conditionalFormatting>
  <conditionalFormatting sqref="R327:R328">
    <cfRule type="cellIs" dxfId="75" priority="218" operator="lessThan">
      <formula>0</formula>
    </cfRule>
  </conditionalFormatting>
  <conditionalFormatting sqref="S339 S340:Y357">
    <cfRule type="cellIs" dxfId="74" priority="2" operator="lessThan">
      <formula>0</formula>
    </cfRule>
  </conditionalFormatting>
  <conditionalFormatting sqref="S333:T334">
    <cfRule type="cellIs" dxfId="73" priority="215" operator="lessThan">
      <formula>0</formula>
    </cfRule>
  </conditionalFormatting>
  <conditionalFormatting sqref="S367:Y368">
    <cfRule type="cellIs" dxfId="72" priority="5" operator="lessThan">
      <formula>0</formula>
    </cfRule>
  </conditionalFormatting>
  <conditionalFormatting sqref="T368:Y368">
    <cfRule type="cellIs" dxfId="71" priority="1" operator="lessThan">
      <formula>0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CA6B-4301-449D-ABD0-D89D0F0AFC73}">
  <sheetPr>
    <tabColor rgb="FF00B0F0"/>
  </sheetPr>
  <dimension ref="A1:Z513"/>
  <sheetViews>
    <sheetView tabSelected="1" zoomScaleNormal="100" workbookViewId="0">
      <pane ySplit="1" topLeftCell="A328" activePane="bottomLeft" state="frozen"/>
      <selection activeCell="E445" sqref="E445"/>
      <selection pane="bottomLeft" activeCell="R364" sqref="R364"/>
    </sheetView>
  </sheetViews>
  <sheetFormatPr defaultColWidth="12.33203125" defaultRowHeight="14.65"/>
  <cols>
    <col min="1" max="4" width="8.6640625" style="7" bestFit="1" customWidth="1"/>
    <col min="5" max="8" width="9.6640625" style="7" bestFit="1" customWidth="1"/>
    <col min="9" max="11" width="10.06640625" style="7" bestFit="1" customWidth="1"/>
    <col min="12" max="12" width="11.06640625" style="7" bestFit="1" customWidth="1"/>
    <col min="13" max="16" width="10.59765625" style="7" bestFit="1" customWidth="1"/>
    <col min="17" max="17" width="9.6640625" style="7" bestFit="1" customWidth="1"/>
    <col min="18" max="18" width="23.6640625" style="7" bestFit="1" customWidth="1"/>
    <col min="19" max="19" width="17.6640625" style="7" bestFit="1" customWidth="1"/>
    <col min="20" max="21" width="10.1328125" style="7" bestFit="1" customWidth="1"/>
    <col min="22" max="23" width="10.06640625" style="7" bestFit="1" customWidth="1"/>
    <col min="24" max="25" width="10.1328125" style="7" bestFit="1" customWidth="1"/>
    <col min="26" max="49" width="15" style="7" bestFit="1" customWidth="1"/>
    <col min="50" max="16384" width="12.33203125" style="7"/>
  </cols>
  <sheetData>
    <row r="1" spans="1:21" ht="23.2" customHeight="1" thickBot="1">
      <c r="A1" s="1">
        <v>2008</v>
      </c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2016</v>
      </c>
      <c r="J1" s="2">
        <v>2017</v>
      </c>
      <c r="K1" s="2">
        <v>2018</v>
      </c>
      <c r="L1" s="2">
        <v>2019</v>
      </c>
      <c r="M1" s="2">
        <v>2020</v>
      </c>
      <c r="N1" s="2">
        <v>2021</v>
      </c>
      <c r="O1" s="2">
        <v>2022</v>
      </c>
      <c r="P1" s="2">
        <v>2023</v>
      </c>
      <c r="Q1" s="3">
        <v>4</v>
      </c>
      <c r="R1" s="3">
        <v>2023</v>
      </c>
      <c r="S1" s="4" t="s">
        <v>0</v>
      </c>
      <c r="T1" s="5"/>
      <c r="U1" s="6"/>
    </row>
    <row r="2" spans="1:21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8"/>
      <c r="P2" s="8"/>
      <c r="Q2" s="9"/>
      <c r="R2" s="10"/>
    </row>
    <row r="3" spans="1:21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11"/>
      <c r="P3" s="11"/>
      <c r="Q3" s="9"/>
      <c r="R3" s="10"/>
      <c r="S3" s="12"/>
    </row>
    <row r="4" spans="1:21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348.90300000000002</v>
      </c>
      <c r="M4" s="13">
        <v>451.39299999999997</v>
      </c>
      <c r="N4" s="13">
        <v>309.36</v>
      </c>
      <c r="O4" s="13">
        <v>455.77600000000001</v>
      </c>
      <c r="P4" s="13">
        <v>704.11</v>
      </c>
      <c r="Q4" s="14"/>
      <c r="R4" s="15" t="s">
        <v>3</v>
      </c>
    </row>
    <row r="5" spans="1:21">
      <c r="A5" s="13">
        <v>0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431.99299999999999</v>
      </c>
      <c r="M5" s="13">
        <v>489.18099999999998</v>
      </c>
      <c r="N5" s="13">
        <v>275.51299999999998</v>
      </c>
      <c r="O5" s="13">
        <v>468.25299999999999</v>
      </c>
      <c r="P5" s="13">
        <v>479.16</v>
      </c>
      <c r="Q5" s="14"/>
      <c r="R5" s="15" t="s">
        <v>4</v>
      </c>
    </row>
    <row r="6" spans="1:21">
      <c r="A6" s="13">
        <v>0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76.835999999999999</v>
      </c>
      <c r="L6" s="13">
        <v>230.40299999999999</v>
      </c>
      <c r="M6" s="13">
        <v>416.12200000000001</v>
      </c>
      <c r="N6" s="13">
        <v>192.63800000000001</v>
      </c>
      <c r="O6" s="13">
        <v>327.995</v>
      </c>
      <c r="P6" s="13">
        <v>464.43099999999998</v>
      </c>
      <c r="Q6" s="14"/>
      <c r="R6" s="15" t="s">
        <v>5</v>
      </c>
    </row>
    <row r="7" spans="1:21">
      <c r="A7" s="13">
        <v>0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75.636870000000002</v>
      </c>
      <c r="K7" s="13">
        <v>367.32911999999999</v>
      </c>
      <c r="L7" s="13">
        <v>261.524</v>
      </c>
      <c r="M7" s="13">
        <v>512.30200000000002</v>
      </c>
      <c r="N7" s="13">
        <v>245.64385999999999</v>
      </c>
      <c r="O7" s="13">
        <v>364.55306999999999</v>
      </c>
      <c r="P7" s="13">
        <v>464.43099999999998</v>
      </c>
      <c r="Q7" s="14"/>
      <c r="R7" s="15" t="s">
        <v>6</v>
      </c>
      <c r="S7" s="16"/>
      <c r="T7" s="17"/>
    </row>
    <row r="8" spans="1:21">
      <c r="A8" s="18"/>
      <c r="B8" s="18"/>
      <c r="C8" s="18"/>
      <c r="D8" s="18"/>
      <c r="E8" s="18"/>
      <c r="F8" s="18"/>
      <c r="G8" s="18"/>
      <c r="H8" s="18"/>
      <c r="I8" s="18"/>
      <c r="J8" s="18">
        <v>4.3843780533668823E-2</v>
      </c>
      <c r="K8" s="18">
        <v>0.15145675166071759</v>
      </c>
      <c r="L8" s="18">
        <v>9.6837033600292666E-2</v>
      </c>
      <c r="M8" s="18">
        <v>0.16180613218527126</v>
      </c>
      <c r="N8" s="18">
        <v>7.3684942349982796E-2</v>
      </c>
      <c r="O8" s="18">
        <v>9.3129880970233878E-2</v>
      </c>
      <c r="P8" s="18">
        <v>0.10443628968297246</v>
      </c>
      <c r="Q8" s="14"/>
      <c r="R8" s="19" t="s">
        <v>7</v>
      </c>
      <c r="T8" s="20"/>
    </row>
    <row r="9" spans="1:21">
      <c r="A9" s="201" t="s">
        <v>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1"/>
      <c r="P9" s="21"/>
      <c r="Q9" s="14"/>
      <c r="R9" s="10"/>
    </row>
    <row r="10" spans="1:21">
      <c r="A10" s="13">
        <v>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562</v>
      </c>
      <c r="M10" s="13">
        <v>0</v>
      </c>
      <c r="N10" s="13">
        <v>703.64200000000005</v>
      </c>
      <c r="O10" s="13">
        <v>293.26799999999997</v>
      </c>
      <c r="P10" s="13">
        <v>162.11600000000001</v>
      </c>
      <c r="Q10" s="14"/>
      <c r="R10" s="15" t="s">
        <v>3</v>
      </c>
    </row>
    <row r="11" spans="1:21">
      <c r="A11" s="13">
        <v>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794</v>
      </c>
      <c r="M11" s="13">
        <v>0</v>
      </c>
      <c r="N11" s="13">
        <v>533.53</v>
      </c>
      <c r="O11" s="13">
        <v>343.17399999999998</v>
      </c>
      <c r="P11" s="13">
        <v>350.11599999999999</v>
      </c>
      <c r="Q11" s="14"/>
      <c r="R11" s="15" t="s">
        <v>4</v>
      </c>
    </row>
    <row r="12" spans="1:21">
      <c r="A12" s="13">
        <v>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279.827</v>
      </c>
      <c r="L12" s="13">
        <v>862.30899999999997</v>
      </c>
      <c r="M12" s="13">
        <v>0</v>
      </c>
      <c r="N12" s="13">
        <v>653.42999999999995</v>
      </c>
      <c r="O12" s="13">
        <v>625.09900000000005</v>
      </c>
      <c r="P12" s="13">
        <v>530.15499999999997</v>
      </c>
      <c r="Q12" s="14"/>
      <c r="R12" s="15" t="s">
        <v>5</v>
      </c>
    </row>
    <row r="13" spans="1:21">
      <c r="A13" s="13">
        <v>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70.017740000000003</v>
      </c>
      <c r="K13" s="13">
        <v>516.38031999999998</v>
      </c>
      <c r="L13" s="13">
        <v>834.86400000000003</v>
      </c>
      <c r="M13" s="13">
        <v>0</v>
      </c>
      <c r="N13" s="13">
        <v>518.33240999999998</v>
      </c>
      <c r="O13" s="13">
        <v>445.11565999999999</v>
      </c>
      <c r="P13" s="13">
        <v>530.15499999999997</v>
      </c>
      <c r="Q13" s="14"/>
      <c r="R13" s="15" t="s">
        <v>6</v>
      </c>
    </row>
    <row r="14" spans="1:21">
      <c r="A14" s="18"/>
      <c r="B14" s="18"/>
      <c r="C14" s="18"/>
      <c r="D14" s="18"/>
      <c r="E14" s="18"/>
      <c r="F14" s="18"/>
      <c r="G14" s="18"/>
      <c r="H14" s="18"/>
      <c r="I14" s="18"/>
      <c r="J14" s="18">
        <v>4.0586587282412469E-2</v>
      </c>
      <c r="K14" s="18">
        <v>0.21291338374894395</v>
      </c>
      <c r="L14" s="18">
        <v>0.30913320849969694</v>
      </c>
      <c r="M14" s="18">
        <v>0</v>
      </c>
      <c r="N14" s="18">
        <v>0.15548238718027654</v>
      </c>
      <c r="O14" s="18">
        <v>0.11371065516959462</v>
      </c>
      <c r="P14" s="18">
        <v>0.11921560179418743</v>
      </c>
      <c r="Q14" s="14"/>
      <c r="R14" s="19" t="s">
        <v>7</v>
      </c>
    </row>
    <row r="15" spans="1:21">
      <c r="A15" s="201" t="s">
        <v>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1"/>
      <c r="P15" s="21"/>
      <c r="Q15" s="14"/>
      <c r="R15" s="10"/>
    </row>
    <row r="16" spans="1:21">
      <c r="A16" s="13" t="s">
        <v>10</v>
      </c>
      <c r="B16" s="13" t="s">
        <v>10</v>
      </c>
      <c r="C16" s="13" t="s">
        <v>10</v>
      </c>
      <c r="D16" s="13" t="s">
        <v>10</v>
      </c>
      <c r="E16" s="13" t="s">
        <v>10</v>
      </c>
      <c r="F16" s="13" t="s">
        <v>10</v>
      </c>
      <c r="G16" s="13" t="s">
        <v>10</v>
      </c>
      <c r="H16" s="13" t="s">
        <v>10</v>
      </c>
      <c r="I16" s="13" t="s">
        <v>10</v>
      </c>
      <c r="J16" s="13" t="s">
        <v>10</v>
      </c>
      <c r="K16" s="13" t="s">
        <v>10</v>
      </c>
      <c r="L16" s="13">
        <v>73.641999999999996</v>
      </c>
      <c r="M16" s="13">
        <v>145.511</v>
      </c>
      <c r="N16" s="13">
        <v>119.152</v>
      </c>
      <c r="O16" s="13">
        <v>96.71</v>
      </c>
      <c r="P16" s="13">
        <v>100.405</v>
      </c>
      <c r="Q16" s="14"/>
      <c r="R16" s="15" t="s">
        <v>3</v>
      </c>
    </row>
    <row r="17" spans="1:18">
      <c r="A17" s="13" t="s">
        <v>10</v>
      </c>
      <c r="B17" s="13" t="s">
        <v>10</v>
      </c>
      <c r="C17" s="13" t="s">
        <v>10</v>
      </c>
      <c r="D17" s="13" t="s">
        <v>10</v>
      </c>
      <c r="E17" s="13" t="s">
        <v>10</v>
      </c>
      <c r="F17" s="13" t="s">
        <v>10</v>
      </c>
      <c r="G17" s="13" t="s">
        <v>10</v>
      </c>
      <c r="H17" s="13" t="s">
        <v>10</v>
      </c>
      <c r="I17" s="13" t="s">
        <v>10</v>
      </c>
      <c r="J17" s="13" t="s">
        <v>10</v>
      </c>
      <c r="K17" s="13" t="s">
        <v>10</v>
      </c>
      <c r="L17" s="13">
        <v>156.80500000000001</v>
      </c>
      <c r="M17" s="13">
        <v>305.33300000000003</v>
      </c>
      <c r="N17" s="13">
        <v>6.8</v>
      </c>
      <c r="O17" s="13">
        <v>306.99</v>
      </c>
      <c r="P17" s="13">
        <v>519.63</v>
      </c>
      <c r="Q17" s="14"/>
      <c r="R17" s="15" t="s">
        <v>4</v>
      </c>
    </row>
    <row r="18" spans="1:18">
      <c r="A18" s="13" t="s">
        <v>10</v>
      </c>
      <c r="B18" s="13" t="s">
        <v>10</v>
      </c>
      <c r="C18" s="13" t="s">
        <v>10</v>
      </c>
      <c r="D18" s="13" t="s">
        <v>10</v>
      </c>
      <c r="E18" s="13" t="s">
        <v>10</v>
      </c>
      <c r="F18" s="13" t="s">
        <v>10</v>
      </c>
      <c r="G18" s="13" t="s">
        <v>10</v>
      </c>
      <c r="H18" s="13" t="s">
        <v>10</v>
      </c>
      <c r="I18" s="13" t="s">
        <v>10</v>
      </c>
      <c r="J18" s="13" t="s">
        <v>10</v>
      </c>
      <c r="K18" s="13">
        <v>8.5389999999999997</v>
      </c>
      <c r="L18" s="13">
        <v>14.473000000000001</v>
      </c>
      <c r="M18" s="13">
        <v>18.462</v>
      </c>
      <c r="N18" s="13">
        <v>20.318999999999999</v>
      </c>
      <c r="O18" s="13">
        <v>23.49</v>
      </c>
      <c r="P18" s="13">
        <v>29.512</v>
      </c>
      <c r="Q18" s="14"/>
      <c r="R18" s="15" t="s">
        <v>5</v>
      </c>
    </row>
    <row r="19" spans="1:18">
      <c r="A19" s="13" t="s">
        <v>10</v>
      </c>
      <c r="B19" s="13" t="s">
        <v>10</v>
      </c>
      <c r="C19" s="13" t="s">
        <v>10</v>
      </c>
      <c r="D19" s="13" t="s">
        <v>10</v>
      </c>
      <c r="E19" s="13" t="s">
        <v>10</v>
      </c>
      <c r="F19" s="13" t="s">
        <v>10</v>
      </c>
      <c r="G19" s="13" t="s">
        <v>10</v>
      </c>
      <c r="H19" s="13" t="s">
        <v>10</v>
      </c>
      <c r="I19" s="13" t="s">
        <v>10</v>
      </c>
      <c r="J19" s="13">
        <v>33.869030000000002</v>
      </c>
      <c r="K19" s="13">
        <v>38.026519999999998</v>
      </c>
      <c r="L19" s="13">
        <v>56.127000000000002</v>
      </c>
      <c r="M19" s="13">
        <v>76.55</v>
      </c>
      <c r="N19" s="13">
        <v>69.624049999999997</v>
      </c>
      <c r="O19" s="13">
        <v>93.48566000000001</v>
      </c>
      <c r="P19" s="13">
        <v>29.512</v>
      </c>
      <c r="Q19" s="14"/>
      <c r="R19" s="15" t="s">
        <v>6</v>
      </c>
    </row>
    <row r="20" spans="1:18">
      <c r="A20" s="18"/>
      <c r="B20" s="18"/>
      <c r="C20" s="18"/>
      <c r="D20" s="18"/>
      <c r="E20" s="18"/>
      <c r="F20" s="18"/>
      <c r="G20" s="18"/>
      <c r="H20" s="18"/>
      <c r="I20" s="18"/>
      <c r="J20" s="18">
        <v>1.9632572291902687E-2</v>
      </c>
      <c r="K20" s="18">
        <v>1.5679054239318983E-2</v>
      </c>
      <c r="L20" s="18">
        <v>2.0782689867406536E-2</v>
      </c>
      <c r="M20" s="18">
        <v>2.4177651890452338E-2</v>
      </c>
      <c r="N20" s="18">
        <v>2.0884886397821299E-2</v>
      </c>
      <c r="O20" s="18">
        <v>2.3882142559446158E-2</v>
      </c>
      <c r="P20" s="18">
        <v>6.6363437865342399E-3</v>
      </c>
      <c r="Q20" s="14"/>
      <c r="R20" s="19" t="s">
        <v>7</v>
      </c>
    </row>
    <row r="21" spans="1:18">
      <c r="A21" s="201" t="s">
        <v>11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1"/>
      <c r="P21" s="21"/>
      <c r="Q21" s="14"/>
      <c r="R21" s="10"/>
    </row>
    <row r="22" spans="1:18">
      <c r="A22" s="13" t="s">
        <v>10</v>
      </c>
      <c r="B22" s="13" t="s">
        <v>10</v>
      </c>
      <c r="C22" s="13" t="s">
        <v>10</v>
      </c>
      <c r="D22" s="13" t="s">
        <v>10</v>
      </c>
      <c r="E22" s="13" t="s">
        <v>10</v>
      </c>
      <c r="F22" s="13" t="s">
        <v>10</v>
      </c>
      <c r="G22" s="13" t="s">
        <v>10</v>
      </c>
      <c r="H22" s="13" t="s">
        <v>10</v>
      </c>
      <c r="I22" s="13" t="s">
        <v>10</v>
      </c>
      <c r="J22" s="13" t="s">
        <v>10</v>
      </c>
      <c r="K22" s="13" t="s">
        <v>10</v>
      </c>
      <c r="L22" s="13">
        <v>6.2370000000000001</v>
      </c>
      <c r="M22" s="13">
        <v>6.7240000000000002</v>
      </c>
      <c r="N22" s="13">
        <v>5.8579999999999997</v>
      </c>
      <c r="O22" s="13">
        <v>6.5869999999999997</v>
      </c>
      <c r="P22" s="13">
        <v>6.9630000000000001</v>
      </c>
      <c r="Q22" s="14"/>
      <c r="R22" s="15" t="s">
        <v>3</v>
      </c>
    </row>
    <row r="23" spans="1:18">
      <c r="A23" s="13" t="s">
        <v>10</v>
      </c>
      <c r="B23" s="13" t="s">
        <v>10</v>
      </c>
      <c r="C23" s="13" t="s">
        <v>10</v>
      </c>
      <c r="D23" s="13" t="s">
        <v>10</v>
      </c>
      <c r="E23" s="13" t="s">
        <v>10</v>
      </c>
      <c r="F23" s="13" t="s">
        <v>10</v>
      </c>
      <c r="G23" s="13" t="s">
        <v>10</v>
      </c>
      <c r="H23" s="13" t="s">
        <v>10</v>
      </c>
      <c r="I23" s="13" t="s">
        <v>10</v>
      </c>
      <c r="J23" s="13" t="s">
        <v>10</v>
      </c>
      <c r="K23" s="13" t="s">
        <v>10</v>
      </c>
      <c r="L23" s="13">
        <v>6.0389999999999997</v>
      </c>
      <c r="M23" s="13">
        <v>8.1210000000000004</v>
      </c>
      <c r="N23" s="13">
        <v>6.4530000000000003</v>
      </c>
      <c r="O23" s="13">
        <v>5.9749999999999996</v>
      </c>
      <c r="P23" s="13">
        <v>11.798</v>
      </c>
      <c r="Q23" s="14"/>
      <c r="R23" s="15" t="s">
        <v>4</v>
      </c>
    </row>
    <row r="24" spans="1:18">
      <c r="A24" s="13" t="s">
        <v>10</v>
      </c>
      <c r="B24" s="13" t="s">
        <v>10</v>
      </c>
      <c r="C24" s="13" t="s">
        <v>10</v>
      </c>
      <c r="D24" s="13" t="s">
        <v>10</v>
      </c>
      <c r="E24" s="13" t="s">
        <v>10</v>
      </c>
      <c r="F24" s="13" t="s">
        <v>10</v>
      </c>
      <c r="G24" s="13" t="s">
        <v>10</v>
      </c>
      <c r="H24" s="13" t="s">
        <v>10</v>
      </c>
      <c r="I24" s="13" t="s">
        <v>10</v>
      </c>
      <c r="J24" s="13" t="s">
        <v>10</v>
      </c>
      <c r="K24" s="13">
        <v>6.5549999999999997</v>
      </c>
      <c r="L24" s="13">
        <v>6.5590000000000002</v>
      </c>
      <c r="M24" s="13">
        <v>5.915</v>
      </c>
      <c r="N24" s="13">
        <v>8.798</v>
      </c>
      <c r="O24" s="13">
        <v>5.9880000000000004</v>
      </c>
      <c r="P24" s="13">
        <v>11.9</v>
      </c>
      <c r="Q24" s="14"/>
      <c r="R24" s="15" t="s">
        <v>5</v>
      </c>
    </row>
    <row r="25" spans="1:18">
      <c r="A25" s="13" t="s">
        <v>10</v>
      </c>
      <c r="B25" s="13" t="s">
        <v>10</v>
      </c>
      <c r="C25" s="13" t="s">
        <v>10</v>
      </c>
      <c r="D25" s="13" t="s">
        <v>10</v>
      </c>
      <c r="E25" s="13" t="s">
        <v>10</v>
      </c>
      <c r="F25" s="13" t="s">
        <v>10</v>
      </c>
      <c r="G25" s="13" t="s">
        <v>10</v>
      </c>
      <c r="H25" s="13" t="s">
        <v>10</v>
      </c>
      <c r="I25" s="13" t="s">
        <v>10</v>
      </c>
      <c r="J25" s="13">
        <v>8.9690200000000004</v>
      </c>
      <c r="K25" s="13">
        <v>7.5896099999999995</v>
      </c>
      <c r="L25" s="13">
        <v>8.0289999999999999</v>
      </c>
      <c r="M25" s="13">
        <v>6.9489999999999998</v>
      </c>
      <c r="N25" s="13">
        <v>7.9630400000000003</v>
      </c>
      <c r="O25" s="13">
        <v>7.3107499999999996</v>
      </c>
      <c r="P25" s="13">
        <v>11.9</v>
      </c>
      <c r="Q25" s="14"/>
      <c r="R25" s="15" t="s">
        <v>6</v>
      </c>
    </row>
    <row r="26" spans="1:18">
      <c r="A26" s="18"/>
      <c r="B26" s="18"/>
      <c r="C26" s="18"/>
      <c r="D26" s="18"/>
      <c r="E26" s="18"/>
      <c r="F26" s="18"/>
      <c r="G26" s="18"/>
      <c r="H26" s="18"/>
      <c r="I26" s="18"/>
      <c r="J26" s="18">
        <v>5.1989954698295473E-3</v>
      </c>
      <c r="K26" s="18">
        <v>3.1293399144932993E-3</v>
      </c>
      <c r="L26" s="18">
        <v>2.972975875165376E-3</v>
      </c>
      <c r="M26" s="18">
        <v>2.1947812277825383E-3</v>
      </c>
      <c r="N26" s="18">
        <v>2.3886456731733782E-3</v>
      </c>
      <c r="O26" s="18">
        <v>1.8676273314695642E-3</v>
      </c>
      <c r="P26" s="18">
        <v>2.6759450752154193E-3</v>
      </c>
      <c r="Q26" s="14"/>
      <c r="R26" s="19" t="s">
        <v>7</v>
      </c>
    </row>
    <row r="27" spans="1:18">
      <c r="A27" s="201" t="s">
        <v>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1"/>
      <c r="P27" s="21"/>
      <c r="Q27" s="14"/>
      <c r="R27" s="10"/>
    </row>
    <row r="28" spans="1:18">
      <c r="A28" s="13">
        <v>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1000.681</v>
      </c>
      <c r="M28" s="13">
        <v>1196.124</v>
      </c>
      <c r="N28" s="13">
        <v>1144.231</v>
      </c>
      <c r="O28" s="13">
        <v>863.34799999999996</v>
      </c>
      <c r="P28" s="13">
        <v>992.59</v>
      </c>
      <c r="Q28" s="14"/>
      <c r="R28" s="15" t="s">
        <v>3</v>
      </c>
    </row>
    <row r="29" spans="1:18">
      <c r="A29" s="13">
        <v>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1398.904</v>
      </c>
      <c r="M29" s="13">
        <v>1372.028</v>
      </c>
      <c r="N29" s="13">
        <v>834.20799999999997</v>
      </c>
      <c r="O29" s="13">
        <v>1136.3</v>
      </c>
      <c r="P29" s="13">
        <v>1395.384</v>
      </c>
      <c r="Q29" s="14"/>
      <c r="R29" s="15" t="s">
        <v>4</v>
      </c>
    </row>
    <row r="30" spans="1:18">
      <c r="A30" s="13">
        <v>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377.738</v>
      </c>
      <c r="L30" s="13">
        <v>1122.6559999999999</v>
      </c>
      <c r="M30" s="13">
        <v>1193.8579999999999</v>
      </c>
      <c r="N30" s="13">
        <v>881.63300000000004</v>
      </c>
      <c r="O30" s="13">
        <v>998.51400000000001</v>
      </c>
      <c r="P30" s="13">
        <v>1059.5940000000001</v>
      </c>
      <c r="Q30" s="14"/>
      <c r="R30" s="15" t="s">
        <v>5</v>
      </c>
    </row>
    <row r="31" spans="1:18">
      <c r="A31" s="13">
        <v>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196.35383999999999</v>
      </c>
      <c r="K31" s="13">
        <v>942.05862000000002</v>
      </c>
      <c r="L31" s="13">
        <v>1172.0150000000001</v>
      </c>
      <c r="M31" s="13">
        <v>1097.8710000000001</v>
      </c>
      <c r="N31" s="13">
        <v>862.61381999999992</v>
      </c>
      <c r="O31" s="13">
        <v>925.95753000000002</v>
      </c>
      <c r="P31" s="13">
        <v>1059.5940000000001</v>
      </c>
      <c r="Q31" s="14"/>
      <c r="R31" s="15" t="s">
        <v>6</v>
      </c>
    </row>
    <row r="32" spans="1:18">
      <c r="A32" s="18"/>
      <c r="B32" s="18"/>
      <c r="C32" s="18"/>
      <c r="D32" s="18"/>
      <c r="E32" s="18"/>
      <c r="F32" s="18"/>
      <c r="G32" s="18"/>
      <c r="H32" s="18"/>
      <c r="I32" s="18"/>
      <c r="J32" s="18">
        <v>0.11381875886592244</v>
      </c>
      <c r="K32" s="18">
        <v>0.38842860718251343</v>
      </c>
      <c r="L32" s="18">
        <v>0.43397338651537531</v>
      </c>
      <c r="M32" s="18">
        <v>0.34675300925699282</v>
      </c>
      <c r="N32" s="18">
        <v>0.25875529556081084</v>
      </c>
      <c r="O32" s="18">
        <v>0.23654804100920551</v>
      </c>
      <c r="P32" s="18">
        <v>0.23827019714519387</v>
      </c>
      <c r="Q32" s="14"/>
      <c r="R32" s="19" t="s">
        <v>7</v>
      </c>
    </row>
    <row r="33" spans="1:18">
      <c r="A33" s="201" t="s">
        <v>13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1"/>
      <c r="P33" s="21"/>
      <c r="Q33" s="14"/>
      <c r="R33" s="19"/>
    </row>
    <row r="34" spans="1:18">
      <c r="A34" s="13">
        <v>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50.613999999999997</v>
      </c>
      <c r="M34" s="13">
        <v>55.139000000000003</v>
      </c>
      <c r="N34" s="13">
        <v>54.87</v>
      </c>
      <c r="O34" s="13">
        <v>55.42</v>
      </c>
      <c r="P34" s="13">
        <v>44.369</v>
      </c>
      <c r="Q34" s="14"/>
      <c r="R34" s="15" t="s">
        <v>3</v>
      </c>
    </row>
    <row r="35" spans="1:18">
      <c r="A35" s="13">
        <v>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50.593000000000004</v>
      </c>
      <c r="M35" s="13">
        <v>55.128999999999998</v>
      </c>
      <c r="N35" s="13">
        <v>55.03</v>
      </c>
      <c r="O35" s="13">
        <v>56.603000000000002</v>
      </c>
      <c r="P35" s="13">
        <v>48.430999999999997</v>
      </c>
      <c r="Q35" s="14"/>
      <c r="R35" s="15" t="s">
        <v>4</v>
      </c>
    </row>
    <row r="36" spans="1:18">
      <c r="A36" s="13">
        <v>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50.447000000000003</v>
      </c>
      <c r="L36" s="13">
        <v>52.216999999999999</v>
      </c>
      <c r="M36" s="13">
        <v>54.652999999999999</v>
      </c>
      <c r="N36" s="13">
        <v>55.23</v>
      </c>
      <c r="O36" s="13">
        <v>58.134</v>
      </c>
      <c r="P36" s="13">
        <v>53.637999999999998</v>
      </c>
      <c r="Q36" s="14"/>
      <c r="R36" s="15" t="s">
        <v>5</v>
      </c>
    </row>
    <row r="37" spans="1:18">
      <c r="A37" s="13">
        <v>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52.56026</v>
      </c>
      <c r="K37" s="13">
        <v>50.373059999999995</v>
      </c>
      <c r="L37" s="13">
        <v>53.804000000000002</v>
      </c>
      <c r="M37" s="13">
        <v>54.372999999999998</v>
      </c>
      <c r="N37" s="13">
        <v>55.110039999999998</v>
      </c>
      <c r="O37" s="13">
        <v>60.466279999999998</v>
      </c>
      <c r="P37" s="13">
        <v>53.637999999999998</v>
      </c>
      <c r="Q37" s="14"/>
      <c r="R37" s="15" t="s">
        <v>6</v>
      </c>
    </row>
    <row r="38" spans="1:18">
      <c r="A38" s="18"/>
      <c r="B38" s="18"/>
      <c r="C38" s="18"/>
      <c r="D38" s="18"/>
      <c r="E38" s="18"/>
      <c r="F38" s="18"/>
      <c r="G38" s="18"/>
      <c r="H38" s="18"/>
      <c r="I38" s="18"/>
      <c r="J38" s="18">
        <v>3.0467158466929847E-2</v>
      </c>
      <c r="K38" s="18">
        <v>2.076976646667824E-2</v>
      </c>
      <c r="L38" s="18">
        <v>1.992253007689599E-2</v>
      </c>
      <c r="M38" s="18">
        <v>1.7173239271581514E-2</v>
      </c>
      <c r="N38" s="18">
        <v>1.6531168824269599E-2</v>
      </c>
      <c r="O38" s="18">
        <v>1.5446907247586293E-2</v>
      </c>
      <c r="P38" s="18">
        <v>1.2061541339865936E-2</v>
      </c>
      <c r="Q38" s="14"/>
      <c r="R38" s="19" t="s">
        <v>7</v>
      </c>
    </row>
    <row r="39" spans="1:18">
      <c r="A39" s="201" t="s">
        <v>14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1"/>
      <c r="P39" s="21"/>
      <c r="Q39" s="14"/>
      <c r="R39" s="10"/>
    </row>
    <row r="40" spans="1:18">
      <c r="A40" s="13">
        <v>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1375.25</v>
      </c>
      <c r="M40" s="13">
        <v>1412.9570000000001</v>
      </c>
      <c r="N40" s="13">
        <v>1604.9739999999999</v>
      </c>
      <c r="O40" s="13">
        <v>2013.576</v>
      </c>
      <c r="P40" s="13">
        <v>2677.3560000000002</v>
      </c>
      <c r="Q40" s="14"/>
      <c r="R40" s="15" t="s">
        <v>3</v>
      </c>
    </row>
    <row r="41" spans="1:18">
      <c r="A41" s="13">
        <v>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1349.5530000000001</v>
      </c>
      <c r="M41" s="13">
        <v>1385.038</v>
      </c>
      <c r="N41" s="13">
        <v>1804.992</v>
      </c>
      <c r="O41" s="13">
        <v>2072.174</v>
      </c>
      <c r="P41" s="13">
        <v>2832.2289999999998</v>
      </c>
      <c r="Q41" s="14"/>
      <c r="R41" s="15" t="s">
        <v>4</v>
      </c>
    </row>
    <row r="42" spans="1:18">
      <c r="A42" s="13">
        <v>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1396.9549999999999</v>
      </c>
      <c r="L42" s="13">
        <v>1441.5329999999999</v>
      </c>
      <c r="M42" s="13">
        <v>1399.7670000000001</v>
      </c>
      <c r="N42" s="13">
        <v>1875.2829999999999</v>
      </c>
      <c r="O42" s="13">
        <v>2217.529</v>
      </c>
      <c r="P42" s="13">
        <v>2952.7260000000001</v>
      </c>
      <c r="Q42" s="14"/>
      <c r="R42" s="15" t="s">
        <v>5</v>
      </c>
    </row>
    <row r="43" spans="1:18">
      <c r="A43" s="13">
        <v>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1429.70992</v>
      </c>
      <c r="K43" s="13">
        <v>1385.91229</v>
      </c>
      <c r="L43" s="13">
        <v>1419.2629999999999</v>
      </c>
      <c r="M43" s="13">
        <v>1556.3979999999999</v>
      </c>
      <c r="N43" s="13">
        <v>1999.4069999999999</v>
      </c>
      <c r="O43" s="13">
        <v>2493.3552500000001</v>
      </c>
      <c r="P43" s="13">
        <v>2952.7260000000001</v>
      </c>
      <c r="Q43" s="14"/>
      <c r="R43" s="15" t="s">
        <v>6</v>
      </c>
    </row>
    <row r="44" spans="1:18">
      <c r="A44" s="18"/>
      <c r="B44" s="18"/>
      <c r="C44" s="18"/>
      <c r="D44" s="18"/>
      <c r="E44" s="18"/>
      <c r="F44" s="18"/>
      <c r="G44" s="18"/>
      <c r="H44" s="18"/>
      <c r="I44" s="18"/>
      <c r="J44" s="18">
        <v>0.82874777815752043</v>
      </c>
      <c r="K44" s="18">
        <v>0.57143787982304928</v>
      </c>
      <c r="L44" s="18">
        <v>0.52552430682710638</v>
      </c>
      <c r="M44" s="18">
        <v>0.49157477527101551</v>
      </c>
      <c r="N44" s="18">
        <v>0.59975522909122192</v>
      </c>
      <c r="O44" s="18">
        <v>0.63696042293377952</v>
      </c>
      <c r="P44" s="18">
        <v>0.66397752925718689</v>
      </c>
      <c r="Q44" s="14"/>
      <c r="R44" s="19" t="s">
        <v>7</v>
      </c>
    </row>
    <row r="45" spans="1:18">
      <c r="A45" s="201" t="s">
        <v>15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1"/>
      <c r="P45" s="21"/>
      <c r="Q45" s="14"/>
      <c r="R45" s="10"/>
    </row>
    <row r="46" spans="1:18">
      <c r="A46" s="13">
        <v>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1.548</v>
      </c>
      <c r="M46" s="13">
        <v>10.417999999999999</v>
      </c>
      <c r="N46" s="13">
        <v>10.211</v>
      </c>
      <c r="O46" s="13">
        <v>6.6079999999999997</v>
      </c>
      <c r="P46" s="13">
        <v>0.875</v>
      </c>
      <c r="Q46" s="14"/>
      <c r="R46" s="15" t="s">
        <v>3</v>
      </c>
    </row>
    <row r="47" spans="1:18">
      <c r="A47" s="13">
        <v>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1.411</v>
      </c>
      <c r="M47" s="13">
        <v>10.583</v>
      </c>
      <c r="N47" s="13">
        <v>12.163</v>
      </c>
      <c r="O47" s="13">
        <v>7.024</v>
      </c>
      <c r="P47" s="13">
        <v>2.673</v>
      </c>
      <c r="Q47" s="14"/>
      <c r="R47" s="15" t="s">
        <v>4</v>
      </c>
    </row>
    <row r="48" spans="1:18">
      <c r="A48" s="13">
        <v>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1.806</v>
      </c>
      <c r="L48" s="13">
        <v>10.222</v>
      </c>
      <c r="M48" s="13">
        <v>10.404999999999999</v>
      </c>
      <c r="N48" s="13">
        <v>8.3439999999999994</v>
      </c>
      <c r="O48" s="13">
        <v>3.9380000000000002</v>
      </c>
      <c r="P48" s="13">
        <v>4.7489999999999997</v>
      </c>
      <c r="Q48" s="14"/>
      <c r="R48" s="15" t="s">
        <v>5</v>
      </c>
    </row>
    <row r="49" spans="1:18">
      <c r="A49" s="13">
        <v>0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2.3962500000000002</v>
      </c>
      <c r="K49" s="13">
        <v>1.6983199999999998</v>
      </c>
      <c r="L49" s="13">
        <v>10.068</v>
      </c>
      <c r="M49" s="13">
        <v>10.225</v>
      </c>
      <c r="N49" s="13">
        <v>8.2741799999999994</v>
      </c>
      <c r="O49" s="13">
        <v>0.97277000000000002</v>
      </c>
      <c r="P49" s="13">
        <v>4.7489999999999997</v>
      </c>
      <c r="Q49" s="14"/>
      <c r="R49" s="15" t="s">
        <v>6</v>
      </c>
    </row>
    <row r="50" spans="1:18">
      <c r="A50" s="18"/>
      <c r="B50" s="18"/>
      <c r="C50" s="18"/>
      <c r="D50" s="18"/>
      <c r="E50" s="18"/>
      <c r="F50" s="18"/>
      <c r="G50" s="18"/>
      <c r="H50" s="18"/>
      <c r="I50" s="18"/>
      <c r="J50" s="18">
        <v>1.3890138381427461E-3</v>
      </c>
      <c r="K50" s="18">
        <v>7.0024949418774607E-4</v>
      </c>
      <c r="L50" s="18">
        <v>3.7279762250797118E-3</v>
      </c>
      <c r="M50" s="18">
        <v>3.2294773426502308E-3</v>
      </c>
      <c r="N50" s="18">
        <v>2.4819772669806631E-3</v>
      </c>
      <c r="O50" s="18">
        <v>2.4850690274371963E-4</v>
      </c>
      <c r="P50" s="18">
        <v>1.0679044674115987E-3</v>
      </c>
      <c r="Q50" s="14"/>
      <c r="R50" s="19" t="s">
        <v>7</v>
      </c>
    </row>
    <row r="51" spans="1:18">
      <c r="A51" s="201" t="s">
        <v>16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1"/>
      <c r="P51" s="21"/>
      <c r="Q51" s="14"/>
      <c r="R51" s="10"/>
    </row>
    <row r="52" spans="1:18">
      <c r="A52" s="13">
        <v>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1480.8130000000001</v>
      </c>
      <c r="M52" s="13">
        <v>1934.5740000000001</v>
      </c>
      <c r="N52" s="13">
        <v>2096.8139999999999</v>
      </c>
      <c r="O52" s="13">
        <v>2548.3359999999998</v>
      </c>
      <c r="P52" s="13">
        <v>3131.6709999999998</v>
      </c>
      <c r="Q52" s="14"/>
      <c r="R52" s="15" t="s">
        <v>3</v>
      </c>
    </row>
    <row r="53" spans="1:18">
      <c r="A53" s="13">
        <v>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1455.136</v>
      </c>
      <c r="M53" s="13">
        <v>1861.9449999999999</v>
      </c>
      <c r="N53" s="13">
        <v>2265.39</v>
      </c>
      <c r="O53" s="13">
        <v>2593.7080000000001</v>
      </c>
      <c r="P53" s="13">
        <v>3278.096</v>
      </c>
      <c r="Q53" s="14"/>
      <c r="R53" s="15" t="s">
        <v>4</v>
      </c>
    </row>
    <row r="54" spans="1:18">
      <c r="A54" s="13">
        <v>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1495.354</v>
      </c>
      <c r="L54" s="13">
        <v>1551.165</v>
      </c>
      <c r="M54" s="13">
        <v>1871.895</v>
      </c>
      <c r="N54" s="13">
        <v>2354.5880000000002</v>
      </c>
      <c r="O54" s="13">
        <v>2760.2289999999998</v>
      </c>
      <c r="P54" s="13">
        <v>3387.433</v>
      </c>
      <c r="Q54" s="14"/>
      <c r="R54" s="15" t="s">
        <v>5</v>
      </c>
    </row>
    <row r="55" spans="1:18">
      <c r="A55" s="13">
        <v>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1528.79096</v>
      </c>
      <c r="K55" s="13">
        <v>1483.24838</v>
      </c>
      <c r="L55" s="13">
        <v>1528.646</v>
      </c>
      <c r="M55" s="13">
        <v>2068.2759999999998</v>
      </c>
      <c r="N55" s="13">
        <v>2471.0911700000001</v>
      </c>
      <c r="O55" s="13">
        <v>2988.5011400000003</v>
      </c>
      <c r="P55" s="13">
        <v>3387.433</v>
      </c>
      <c r="Q55" s="14"/>
      <c r="R55" s="15" t="s">
        <v>6</v>
      </c>
    </row>
    <row r="56" spans="1:18">
      <c r="A56" s="18"/>
      <c r="B56" s="18"/>
      <c r="C56" s="18"/>
      <c r="D56" s="18"/>
      <c r="E56" s="18"/>
      <c r="F56" s="18"/>
      <c r="G56" s="18"/>
      <c r="H56" s="18"/>
      <c r="I56" s="18"/>
      <c r="J56" s="18">
        <v>0.88618124113407759</v>
      </c>
      <c r="K56" s="18">
        <v>0.61157139281748663</v>
      </c>
      <c r="L56" s="18">
        <v>0.56602661348462469</v>
      </c>
      <c r="M56" s="18">
        <v>0.65324699074300718</v>
      </c>
      <c r="N56" s="18">
        <v>0.74124470443918911</v>
      </c>
      <c r="O56" s="18">
        <v>0.76345195899079454</v>
      </c>
      <c r="P56" s="18">
        <v>0.76172980285480618</v>
      </c>
      <c r="Q56" s="14"/>
      <c r="R56" s="19" t="s">
        <v>7</v>
      </c>
    </row>
    <row r="57" spans="1:18">
      <c r="A57" s="185" t="s">
        <v>17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22"/>
      <c r="P57" s="22"/>
      <c r="Q57" s="14"/>
      <c r="R57" s="10"/>
    </row>
    <row r="58" spans="1:18">
      <c r="A58" s="13" t="s">
        <v>10</v>
      </c>
      <c r="B58" s="13" t="s">
        <v>10</v>
      </c>
      <c r="C58" s="13" t="s">
        <v>10</v>
      </c>
      <c r="D58" s="13" t="s">
        <v>10</v>
      </c>
      <c r="E58" s="13" t="s">
        <v>10</v>
      </c>
      <c r="F58" s="13" t="s">
        <v>10</v>
      </c>
      <c r="G58" s="13" t="s">
        <v>10</v>
      </c>
      <c r="H58" s="13" t="s">
        <v>10</v>
      </c>
      <c r="I58" s="13" t="s">
        <v>10</v>
      </c>
      <c r="J58" s="13" t="s">
        <v>10</v>
      </c>
      <c r="K58" s="13" t="s">
        <v>10</v>
      </c>
      <c r="L58" s="13">
        <v>2481.4940000000001</v>
      </c>
      <c r="M58" s="13">
        <v>3130.6979999999999</v>
      </c>
      <c r="N58" s="13">
        <v>3241.0450000000001</v>
      </c>
      <c r="O58" s="13">
        <v>3411.6840000000002</v>
      </c>
      <c r="P58" s="13">
        <v>4124.2610000000004</v>
      </c>
      <c r="Q58" s="14"/>
      <c r="R58" s="15" t="s">
        <v>3</v>
      </c>
    </row>
    <row r="59" spans="1:18">
      <c r="A59" s="13" t="s">
        <v>10</v>
      </c>
      <c r="B59" s="13" t="s">
        <v>10</v>
      </c>
      <c r="C59" s="13" t="s">
        <v>10</v>
      </c>
      <c r="D59" s="13" t="s">
        <v>10</v>
      </c>
      <c r="E59" s="13" t="s">
        <v>10</v>
      </c>
      <c r="F59" s="13" t="s">
        <v>10</v>
      </c>
      <c r="G59" s="13" t="s">
        <v>10</v>
      </c>
      <c r="H59" s="13" t="s">
        <v>10</v>
      </c>
      <c r="I59" s="13" t="s">
        <v>10</v>
      </c>
      <c r="J59" s="13" t="s">
        <v>10</v>
      </c>
      <c r="K59" s="13" t="s">
        <v>10</v>
      </c>
      <c r="L59" s="13">
        <v>2854.04</v>
      </c>
      <c r="M59" s="13">
        <v>3233.973</v>
      </c>
      <c r="N59" s="13">
        <v>3099.598</v>
      </c>
      <c r="O59" s="13">
        <v>3730.0079999999998</v>
      </c>
      <c r="P59" s="13">
        <v>4673.4799999999996</v>
      </c>
      <c r="Q59" s="14"/>
      <c r="R59" s="15" t="s">
        <v>4</v>
      </c>
    </row>
    <row r="60" spans="1:18">
      <c r="A60" s="13" t="s">
        <v>10</v>
      </c>
      <c r="B60" s="13" t="s">
        <v>10</v>
      </c>
      <c r="C60" s="13" t="s">
        <v>10</v>
      </c>
      <c r="D60" s="13" t="s">
        <v>10</v>
      </c>
      <c r="E60" s="13" t="s">
        <v>10</v>
      </c>
      <c r="F60" s="13" t="s">
        <v>10</v>
      </c>
      <c r="G60" s="13" t="s">
        <v>10</v>
      </c>
      <c r="H60" s="13" t="s">
        <v>10</v>
      </c>
      <c r="I60" s="13" t="s">
        <v>10</v>
      </c>
      <c r="J60" s="13" t="s">
        <v>10</v>
      </c>
      <c r="K60" s="13">
        <v>1873.0920000000001</v>
      </c>
      <c r="L60" s="13">
        <v>2673.8209999999999</v>
      </c>
      <c r="M60" s="13">
        <v>3065.7530000000002</v>
      </c>
      <c r="N60" s="13">
        <v>3236.221</v>
      </c>
      <c r="O60" s="13">
        <v>3758.7429999999999</v>
      </c>
      <c r="P60" s="13">
        <v>4447.027</v>
      </c>
      <c r="Q60" s="14"/>
      <c r="R60" s="15" t="s">
        <v>5</v>
      </c>
    </row>
    <row r="61" spans="1:18">
      <c r="A61" s="13" t="s">
        <v>10</v>
      </c>
      <c r="B61" s="13" t="s">
        <v>10</v>
      </c>
      <c r="C61" s="13" t="s">
        <v>10</v>
      </c>
      <c r="D61" s="13" t="s">
        <v>10</v>
      </c>
      <c r="E61" s="13" t="s">
        <v>10</v>
      </c>
      <c r="F61" s="13" t="s">
        <v>10</v>
      </c>
      <c r="G61" s="13" t="s">
        <v>10</v>
      </c>
      <c r="H61" s="13" t="s">
        <v>10</v>
      </c>
      <c r="I61" s="13" t="s">
        <v>10</v>
      </c>
      <c r="J61" s="13">
        <v>1725.1448</v>
      </c>
      <c r="K61" s="13">
        <v>2425.3069999999998</v>
      </c>
      <c r="L61" s="13">
        <v>2700.6610000000001</v>
      </c>
      <c r="M61" s="13">
        <v>3166.1469999999999</v>
      </c>
      <c r="N61" s="13">
        <v>3333.7049900000002</v>
      </c>
      <c r="O61" s="13">
        <v>3914.45867</v>
      </c>
      <c r="P61" s="13">
        <v>4447.027</v>
      </c>
      <c r="Q61" s="14"/>
      <c r="R61" s="15" t="s">
        <v>6</v>
      </c>
    </row>
    <row r="62" spans="1:18">
      <c r="A62" s="193" t="s">
        <v>18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23"/>
      <c r="P62" s="23"/>
      <c r="Q62" s="14"/>
      <c r="R62" s="10"/>
    </row>
    <row r="63" spans="1:18">
      <c r="A63" s="173" t="s">
        <v>19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24"/>
      <c r="P63" s="24"/>
      <c r="Q63" s="14"/>
      <c r="R63" s="10"/>
    </row>
    <row r="64" spans="1:18">
      <c r="A64" s="13" t="s">
        <v>10</v>
      </c>
      <c r="B64" s="13" t="s">
        <v>10</v>
      </c>
      <c r="C64" s="13" t="s">
        <v>10</v>
      </c>
      <c r="D64" s="13" t="s">
        <v>10</v>
      </c>
      <c r="E64" s="13" t="s">
        <v>10</v>
      </c>
      <c r="F64" s="13" t="s">
        <v>10</v>
      </c>
      <c r="G64" s="13" t="s">
        <v>10</v>
      </c>
      <c r="H64" s="13" t="s">
        <v>10</v>
      </c>
      <c r="I64" s="13" t="s">
        <v>10</v>
      </c>
      <c r="J64" s="13" t="s">
        <v>10</v>
      </c>
      <c r="K64" s="13" t="s">
        <v>10</v>
      </c>
      <c r="L64" s="13">
        <v>11.112</v>
      </c>
      <c r="M64" s="13">
        <v>19.992999999999999</v>
      </c>
      <c r="N64" s="13">
        <v>85.396000000000001</v>
      </c>
      <c r="O64" s="13">
        <v>87.91</v>
      </c>
      <c r="P64" s="13">
        <v>157.541</v>
      </c>
      <c r="Q64" s="14"/>
      <c r="R64" s="15" t="s">
        <v>3</v>
      </c>
    </row>
    <row r="65" spans="1:19">
      <c r="A65" s="13" t="s">
        <v>10</v>
      </c>
      <c r="B65" s="13" t="s">
        <v>10</v>
      </c>
      <c r="C65" s="13" t="s">
        <v>10</v>
      </c>
      <c r="D65" s="13" t="s">
        <v>10</v>
      </c>
      <c r="E65" s="13" t="s">
        <v>10</v>
      </c>
      <c r="F65" s="13" t="s">
        <v>10</v>
      </c>
      <c r="G65" s="13" t="s">
        <v>10</v>
      </c>
      <c r="H65" s="13" t="s">
        <v>10</v>
      </c>
      <c r="I65" s="13" t="s">
        <v>10</v>
      </c>
      <c r="J65" s="13" t="s">
        <v>10</v>
      </c>
      <c r="K65" s="13" t="s">
        <v>10</v>
      </c>
      <c r="L65" s="13">
        <v>27.433</v>
      </c>
      <c r="M65" s="13">
        <v>14.32</v>
      </c>
      <c r="N65" s="13">
        <v>217.10599999999999</v>
      </c>
      <c r="O65" s="13">
        <v>87.561000000000007</v>
      </c>
      <c r="P65" s="13">
        <v>164.53899999999999</v>
      </c>
      <c r="Q65" s="14"/>
      <c r="R65" s="15" t="s">
        <v>4</v>
      </c>
    </row>
    <row r="66" spans="1:19">
      <c r="A66" s="13" t="s">
        <v>10</v>
      </c>
      <c r="B66" s="13" t="s">
        <v>10</v>
      </c>
      <c r="C66" s="13" t="s">
        <v>10</v>
      </c>
      <c r="D66" s="13" t="s">
        <v>10</v>
      </c>
      <c r="E66" s="13" t="s">
        <v>10</v>
      </c>
      <c r="F66" s="13" t="s">
        <v>10</v>
      </c>
      <c r="G66" s="13" t="s">
        <v>10</v>
      </c>
      <c r="H66" s="13" t="s">
        <v>10</v>
      </c>
      <c r="I66" s="13" t="s">
        <v>10</v>
      </c>
      <c r="J66" s="13" t="s">
        <v>10</v>
      </c>
      <c r="K66" s="13">
        <v>8.68</v>
      </c>
      <c r="L66" s="13">
        <v>26.591999999999999</v>
      </c>
      <c r="M66" s="13">
        <v>16.934000000000001</v>
      </c>
      <c r="N66" s="13">
        <v>76.775999999999996</v>
      </c>
      <c r="O66" s="13">
        <v>157.46299999999999</v>
      </c>
      <c r="P66" s="13">
        <v>100.336</v>
      </c>
      <c r="Q66" s="14"/>
      <c r="R66" s="15" t="s">
        <v>5</v>
      </c>
    </row>
    <row r="67" spans="1:19">
      <c r="A67" s="13" t="s">
        <v>10</v>
      </c>
      <c r="B67" s="13" t="s">
        <v>10</v>
      </c>
      <c r="C67" s="13" t="s">
        <v>10</v>
      </c>
      <c r="D67" s="13" t="s">
        <v>10</v>
      </c>
      <c r="E67" s="13" t="s">
        <v>10</v>
      </c>
      <c r="F67" s="13" t="s">
        <v>10</v>
      </c>
      <c r="G67" s="13" t="s">
        <v>10</v>
      </c>
      <c r="H67" s="13" t="s">
        <v>10</v>
      </c>
      <c r="I67" s="13" t="s">
        <v>10</v>
      </c>
      <c r="J67" s="13">
        <v>191.36452</v>
      </c>
      <c r="K67" s="13">
        <v>28.918140000000001</v>
      </c>
      <c r="L67" s="13">
        <v>16.091999999999999</v>
      </c>
      <c r="M67" s="13">
        <v>11.648999999999999</v>
      </c>
      <c r="N67" s="13">
        <v>84.265190000000004</v>
      </c>
      <c r="O67" s="13">
        <v>148.64263</v>
      </c>
      <c r="P67" s="13">
        <v>100.336</v>
      </c>
      <c r="Q67" s="14"/>
      <c r="R67" s="15" t="s">
        <v>6</v>
      </c>
    </row>
    <row r="68" spans="1:19">
      <c r="A68" s="18"/>
      <c r="B68" s="18"/>
      <c r="C68" s="18"/>
      <c r="D68" s="18"/>
      <c r="E68" s="18"/>
      <c r="F68" s="18"/>
      <c r="G68" s="18"/>
      <c r="H68" s="18"/>
      <c r="I68" s="18"/>
      <c r="J68" s="18">
        <v>0.11092664221577227</v>
      </c>
      <c r="K68" s="18">
        <v>1.1923496695469894E-2</v>
      </c>
      <c r="L68" s="18">
        <v>5.9585412608246643E-3</v>
      </c>
      <c r="M68" s="18">
        <v>3.6792353608344776E-3</v>
      </c>
      <c r="N68" s="18">
        <v>2.5276738719462996E-2</v>
      </c>
      <c r="O68" s="18">
        <v>3.7972716671958118E-2</v>
      </c>
      <c r="P68" s="18">
        <v>2.2562489501412965E-2</v>
      </c>
      <c r="Q68" s="14"/>
      <c r="R68" s="19" t="s">
        <v>7</v>
      </c>
    </row>
    <row r="69" spans="1:19">
      <c r="A69" s="173" t="s">
        <v>20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24"/>
      <c r="P69" s="24"/>
      <c r="Q69" s="14"/>
      <c r="R69" s="10"/>
    </row>
    <row r="70" spans="1:19">
      <c r="A70" s="13">
        <v>0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532.48400000000004</v>
      </c>
      <c r="M70" s="13">
        <v>553.88699999999994</v>
      </c>
      <c r="N70" s="13">
        <v>631.024</v>
      </c>
      <c r="O70" s="13">
        <v>654.15599999999995</v>
      </c>
      <c r="P70" s="13">
        <v>919.80399999999997</v>
      </c>
      <c r="Q70" s="14"/>
      <c r="R70" s="15" t="s">
        <v>3</v>
      </c>
    </row>
    <row r="71" spans="1:19">
      <c r="A71" s="13">
        <v>0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799.34199999999998</v>
      </c>
      <c r="M71" s="13">
        <v>749.673</v>
      </c>
      <c r="N71" s="13">
        <v>493.65800000000002</v>
      </c>
      <c r="O71" s="13">
        <v>916.40800000000002</v>
      </c>
      <c r="P71" s="13">
        <v>1368.9929999999999</v>
      </c>
      <c r="Q71" s="14"/>
      <c r="R71" s="15" t="s">
        <v>4</v>
      </c>
    </row>
    <row r="72" spans="1:19">
      <c r="A72" s="13">
        <v>0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787.09799999999996</v>
      </c>
      <c r="L72" s="13">
        <v>603.19399999999996</v>
      </c>
      <c r="M72" s="13">
        <v>588.68499999999995</v>
      </c>
      <c r="N72" s="13">
        <v>529.93399999999997</v>
      </c>
      <c r="O72" s="13">
        <v>867.35599999999999</v>
      </c>
      <c r="P72" s="13">
        <v>1072.5239999999999</v>
      </c>
      <c r="Q72" s="14"/>
      <c r="R72" s="15" t="s">
        <v>5</v>
      </c>
    </row>
    <row r="73" spans="1:19">
      <c r="A73" s="13">
        <v>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848.83407999999997</v>
      </c>
      <c r="K73" s="13">
        <v>523.69874000000004</v>
      </c>
      <c r="L73" s="13">
        <v>571.09900000000005</v>
      </c>
      <c r="M73" s="13">
        <v>625.58100000000002</v>
      </c>
      <c r="N73" s="13">
        <v>635.31105000000002</v>
      </c>
      <c r="O73" s="13">
        <v>858.96230000000003</v>
      </c>
      <c r="P73" s="13">
        <v>1072.5239999999999</v>
      </c>
      <c r="Q73" s="14"/>
      <c r="R73" s="15" t="s">
        <v>6</v>
      </c>
    </row>
    <row r="74" spans="1:19">
      <c r="A74" s="18"/>
      <c r="B74" s="18"/>
      <c r="C74" s="18"/>
      <c r="D74" s="18"/>
      <c r="E74" s="18"/>
      <c r="F74" s="18"/>
      <c r="G74" s="18"/>
      <c r="H74" s="18"/>
      <c r="I74" s="18"/>
      <c r="J74" s="18">
        <v>0.49203642500038253</v>
      </c>
      <c r="K74" s="18">
        <v>0.21593090689137504</v>
      </c>
      <c r="L74" s="18">
        <v>0.21146637804596727</v>
      </c>
      <c r="M74" s="18">
        <v>0.19758431936356716</v>
      </c>
      <c r="N74" s="18">
        <v>0.19057206678626953</v>
      </c>
      <c r="O74" s="18">
        <v>0.21943322753232697</v>
      </c>
      <c r="P74" s="18">
        <v>0.24117775763448251</v>
      </c>
      <c r="Q74" s="14"/>
      <c r="R74" s="19" t="s">
        <v>7</v>
      </c>
    </row>
    <row r="75" spans="1:19">
      <c r="A75" s="173" t="s">
        <v>21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24"/>
      <c r="P75" s="24"/>
      <c r="Q75" s="14"/>
      <c r="R75" s="10"/>
    </row>
    <row r="76" spans="1:19">
      <c r="A76" s="13">
        <v>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4"/>
      <c r="R76" s="15" t="s">
        <v>3</v>
      </c>
    </row>
    <row r="77" spans="1:19">
      <c r="A77" s="13">
        <v>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4"/>
      <c r="R77" s="15" t="s">
        <v>4</v>
      </c>
    </row>
    <row r="78" spans="1:19">
      <c r="A78" s="13">
        <v>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244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4"/>
      <c r="R78" s="15" t="s">
        <v>5</v>
      </c>
    </row>
    <row r="79" spans="1:19">
      <c r="A79" s="13">
        <v>0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248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4"/>
      <c r="R79" s="15" t="s">
        <v>6</v>
      </c>
      <c r="S79" s="12"/>
    </row>
    <row r="80" spans="1:19">
      <c r="A80" s="18"/>
      <c r="B80" s="18"/>
      <c r="C80" s="18"/>
      <c r="D80" s="18"/>
      <c r="E80" s="18"/>
      <c r="F80" s="18"/>
      <c r="G80" s="18"/>
      <c r="H80" s="18"/>
      <c r="I80" s="18"/>
      <c r="J80" s="18">
        <v>0.1437560487676165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4"/>
      <c r="R80" s="19" t="s">
        <v>7</v>
      </c>
    </row>
    <row r="81" spans="1:18">
      <c r="A81" s="173" t="s">
        <v>22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24"/>
      <c r="P81" s="24"/>
      <c r="Q81" s="14"/>
      <c r="R81" s="10"/>
    </row>
    <row r="82" spans="1:18">
      <c r="A82" s="13">
        <v>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4"/>
      <c r="R82" s="15" t="s">
        <v>3</v>
      </c>
    </row>
    <row r="83" spans="1:18">
      <c r="A83" s="13">
        <v>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4"/>
      <c r="R83" s="15" t="s">
        <v>4</v>
      </c>
    </row>
    <row r="84" spans="1:18">
      <c r="A84" s="13">
        <v>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519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4"/>
      <c r="R84" s="15" t="s">
        <v>5</v>
      </c>
    </row>
    <row r="85" spans="1:18">
      <c r="A85" s="13">
        <v>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381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4"/>
      <c r="R85" s="15" t="s">
        <v>6</v>
      </c>
    </row>
    <row r="86" spans="1:18">
      <c r="A86" s="18"/>
      <c r="B86" s="18"/>
      <c r="C86" s="18"/>
      <c r="D86" s="18"/>
      <c r="E86" s="18"/>
      <c r="F86" s="18"/>
      <c r="G86" s="18"/>
      <c r="H86" s="18"/>
      <c r="I86" s="18"/>
      <c r="J86" s="18">
        <v>0.1437560487676165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4"/>
      <c r="R86" s="19" t="s">
        <v>7</v>
      </c>
    </row>
    <row r="87" spans="1:18">
      <c r="A87" s="173" t="s">
        <v>23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24"/>
      <c r="P87" s="24"/>
      <c r="Q87" s="14"/>
      <c r="R87" s="10"/>
    </row>
    <row r="88" spans="1:18">
      <c r="A88" s="13" t="s">
        <v>10</v>
      </c>
      <c r="B88" s="13" t="s">
        <v>10</v>
      </c>
      <c r="C88" s="13" t="s">
        <v>10</v>
      </c>
      <c r="D88" s="13" t="s">
        <v>10</v>
      </c>
      <c r="E88" s="13" t="s">
        <v>10</v>
      </c>
      <c r="F88" s="13" t="s">
        <v>10</v>
      </c>
      <c r="G88" s="13" t="s">
        <v>10</v>
      </c>
      <c r="H88" s="13" t="s">
        <v>10</v>
      </c>
      <c r="I88" s="13" t="s">
        <v>10</v>
      </c>
      <c r="J88" s="13" t="s">
        <v>10</v>
      </c>
      <c r="K88" s="13" t="s">
        <v>10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4"/>
      <c r="R88" s="15" t="s">
        <v>3</v>
      </c>
    </row>
    <row r="89" spans="1:18">
      <c r="A89" s="13" t="s">
        <v>10</v>
      </c>
      <c r="B89" s="13" t="s">
        <v>10</v>
      </c>
      <c r="C89" s="13" t="s">
        <v>10</v>
      </c>
      <c r="D89" s="13" t="s">
        <v>10</v>
      </c>
      <c r="E89" s="13" t="s">
        <v>10</v>
      </c>
      <c r="F89" s="13" t="s">
        <v>10</v>
      </c>
      <c r="G89" s="13" t="s">
        <v>10</v>
      </c>
      <c r="H89" s="13" t="s">
        <v>10</v>
      </c>
      <c r="I89" s="13" t="s">
        <v>10</v>
      </c>
      <c r="J89" s="13" t="s">
        <v>10</v>
      </c>
      <c r="K89" s="13" t="s">
        <v>10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4"/>
      <c r="R89" s="15" t="s">
        <v>4</v>
      </c>
    </row>
    <row r="90" spans="1:18">
      <c r="A90" s="13" t="s">
        <v>10</v>
      </c>
      <c r="B90" s="13" t="s">
        <v>10</v>
      </c>
      <c r="C90" s="13" t="s">
        <v>10</v>
      </c>
      <c r="D90" s="13" t="s">
        <v>10</v>
      </c>
      <c r="E90" s="13" t="s">
        <v>10</v>
      </c>
      <c r="F90" s="13" t="s">
        <v>10</v>
      </c>
      <c r="G90" s="13" t="s">
        <v>10</v>
      </c>
      <c r="H90" s="13" t="s">
        <v>10</v>
      </c>
      <c r="I90" s="13" t="s">
        <v>10</v>
      </c>
      <c r="J90" s="13" t="s">
        <v>10</v>
      </c>
      <c r="K90" s="13">
        <v>763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4"/>
      <c r="R90" s="15" t="s">
        <v>5</v>
      </c>
    </row>
    <row r="91" spans="1:18">
      <c r="A91" s="13" t="s">
        <v>10</v>
      </c>
      <c r="B91" s="13" t="s">
        <v>10</v>
      </c>
      <c r="C91" s="13" t="s">
        <v>10</v>
      </c>
      <c r="D91" s="13" t="s">
        <v>10</v>
      </c>
      <c r="E91" s="13" t="s">
        <v>10</v>
      </c>
      <c r="F91" s="13" t="s">
        <v>10</v>
      </c>
      <c r="G91" s="13" t="s">
        <v>10</v>
      </c>
      <c r="H91" s="13" t="s">
        <v>10</v>
      </c>
      <c r="I91" s="13" t="s">
        <v>10</v>
      </c>
      <c r="J91" s="13">
        <v>629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4"/>
      <c r="R91" s="15" t="s">
        <v>6</v>
      </c>
    </row>
    <row r="92" spans="1:18">
      <c r="A92" s="18" t="e">
        <v>#VALUE!</v>
      </c>
      <c r="B92" s="18" t="e">
        <v>#VALUE!</v>
      </c>
      <c r="C92" s="18" t="e">
        <v>#VALUE!</v>
      </c>
      <c r="D92" s="18" t="e">
        <v>#VALUE!</v>
      </c>
      <c r="E92" s="18" t="e">
        <v>#VALUE!</v>
      </c>
      <c r="F92" s="18" t="e">
        <v>#VALUE!</v>
      </c>
      <c r="G92" s="18" t="e">
        <v>#VALUE!</v>
      </c>
      <c r="H92" s="18" t="e">
        <v>#VALUE!</v>
      </c>
      <c r="I92" s="18" t="e">
        <v>#VALUE!</v>
      </c>
      <c r="J92" s="18">
        <v>0.36460707530173697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4"/>
      <c r="R92" s="25" t="s">
        <v>24</v>
      </c>
    </row>
    <row r="93" spans="1:18">
      <c r="A93" s="173" t="s">
        <v>25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24"/>
      <c r="P93" s="24"/>
      <c r="Q93" s="14"/>
      <c r="R93" s="10"/>
    </row>
    <row r="94" spans="1:18">
      <c r="A94" s="13">
        <v>0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308.53399999999999</v>
      </c>
      <c r="M94" s="13">
        <v>700.57600000000002</v>
      </c>
      <c r="N94" s="13">
        <v>662.26700000000005</v>
      </c>
      <c r="O94" s="13">
        <v>679.86</v>
      </c>
      <c r="P94" s="13">
        <v>755.678</v>
      </c>
      <c r="Q94" s="14"/>
      <c r="R94" s="15" t="s">
        <v>3</v>
      </c>
    </row>
    <row r="95" spans="1:18">
      <c r="A95" s="13">
        <v>0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362.18</v>
      </c>
      <c r="M95" s="13">
        <v>697.80100000000004</v>
      </c>
      <c r="N95" s="13">
        <v>664.15800000000002</v>
      </c>
      <c r="O95" s="13">
        <v>751.63699999999994</v>
      </c>
      <c r="P95" s="13">
        <v>850.678</v>
      </c>
      <c r="Q95" s="14"/>
      <c r="R95" s="15" t="s">
        <v>4</v>
      </c>
    </row>
    <row r="96" spans="1:18">
      <c r="A96" s="13">
        <v>0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827.34699999999998</v>
      </c>
      <c r="L96" s="13">
        <v>317.71199999999999</v>
      </c>
      <c r="M96" s="13">
        <v>661.83199999999999</v>
      </c>
      <c r="N96" s="13">
        <v>718.40700000000004</v>
      </c>
      <c r="O96" s="13">
        <v>729.98599999999999</v>
      </c>
      <c r="P96" s="13">
        <v>792.16300000000001</v>
      </c>
      <c r="Q96" s="14"/>
      <c r="R96" s="15" t="s">
        <v>5</v>
      </c>
    </row>
    <row r="97" spans="1:18">
      <c r="A97" s="13">
        <v>0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689.20781999999997</v>
      </c>
      <c r="K97" s="13">
        <v>303.59003999999999</v>
      </c>
      <c r="L97" s="13">
        <v>310.66899999999998</v>
      </c>
      <c r="M97" s="13">
        <v>663.41</v>
      </c>
      <c r="N97" s="13">
        <v>683.92416000000003</v>
      </c>
      <c r="O97" s="13">
        <v>765.75009</v>
      </c>
      <c r="P97" s="13">
        <v>792.16300000000001</v>
      </c>
      <c r="Q97" s="14"/>
      <c r="R97" s="15" t="s">
        <v>6</v>
      </c>
    </row>
    <row r="98" spans="1:18">
      <c r="A98" s="18"/>
      <c r="B98" s="18"/>
      <c r="C98" s="18"/>
      <c r="D98" s="18"/>
      <c r="E98" s="18"/>
      <c r="F98" s="18"/>
      <c r="G98" s="18"/>
      <c r="H98" s="18"/>
      <c r="I98" s="18"/>
      <c r="J98" s="18">
        <v>0.39950722976993003</v>
      </c>
      <c r="K98" s="18">
        <v>0.12517592205852704</v>
      </c>
      <c r="L98" s="18">
        <v>0.11503443045980224</v>
      </c>
      <c r="M98" s="18">
        <v>0.20953228008680583</v>
      </c>
      <c r="N98" s="18">
        <v>0.20515437390277297</v>
      </c>
      <c r="O98" s="18">
        <v>0.19562094137527322</v>
      </c>
      <c r="P98" s="18">
        <v>0.17813316627040943</v>
      </c>
      <c r="Q98" s="14"/>
      <c r="R98" s="19" t="s">
        <v>7</v>
      </c>
    </row>
    <row r="99" spans="1:18">
      <c r="A99" s="193" t="s">
        <v>26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23"/>
      <c r="P99" s="23"/>
      <c r="Q99" s="14"/>
      <c r="R99" s="10"/>
    </row>
    <row r="100" spans="1:18">
      <c r="A100" s="13">
        <v>0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841.01800000000003</v>
      </c>
      <c r="M100" s="13">
        <v>1254.463</v>
      </c>
      <c r="N100" s="13">
        <v>1293.2909999999999</v>
      </c>
      <c r="O100" s="13">
        <v>1334.0160000000001</v>
      </c>
      <c r="P100" s="13">
        <v>1675.482</v>
      </c>
      <c r="Q100" s="14"/>
      <c r="R100" s="15" t="s">
        <v>3</v>
      </c>
    </row>
    <row r="101" spans="1:18">
      <c r="A101" s="13">
        <v>0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1161.5219999999999</v>
      </c>
      <c r="M101" s="13">
        <v>1447.4739999999999</v>
      </c>
      <c r="N101" s="13">
        <v>1157.816</v>
      </c>
      <c r="O101" s="13">
        <v>1668.0450000000001</v>
      </c>
      <c r="P101" s="13">
        <v>2219.6709999999998</v>
      </c>
      <c r="Q101" s="14"/>
      <c r="R101" s="15" t="s">
        <v>4</v>
      </c>
    </row>
    <row r="102" spans="1:18">
      <c r="A102" s="13">
        <v>0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1614.4449999999999</v>
      </c>
      <c r="L102" s="13">
        <v>920.90599999999995</v>
      </c>
      <c r="M102" s="13">
        <v>1250.5170000000001</v>
      </c>
      <c r="N102" s="13">
        <v>1248.3409999999999</v>
      </c>
      <c r="O102" s="13">
        <v>1597.3420000000001</v>
      </c>
      <c r="P102" s="13">
        <v>1864.6869999999999</v>
      </c>
      <c r="Q102" s="14"/>
      <c r="R102" s="15" t="s">
        <v>5</v>
      </c>
    </row>
    <row r="103" spans="1:18">
      <c r="A103" s="13">
        <v>0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1538.0419099999999</v>
      </c>
      <c r="K103" s="13">
        <v>827.28877999999997</v>
      </c>
      <c r="L103" s="13">
        <v>881.76800000000003</v>
      </c>
      <c r="M103" s="13">
        <v>1288.991</v>
      </c>
      <c r="N103" s="13">
        <v>1319.2352100000001</v>
      </c>
      <c r="O103" s="13">
        <v>1624.7123899999999</v>
      </c>
      <c r="P103" s="13">
        <v>1864.6869999999999</v>
      </c>
      <c r="Q103" s="14"/>
      <c r="R103" s="15" t="s">
        <v>6</v>
      </c>
    </row>
    <row r="104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>
        <v>0.89154366056692747</v>
      </c>
      <c r="K104" s="18">
        <v>0.34110682894990202</v>
      </c>
      <c r="L104" s="18">
        <v>0.32650080850576951</v>
      </c>
      <c r="M104" s="18">
        <v>0.40711659945037298</v>
      </c>
      <c r="N104" s="18">
        <v>0.3957264406890425</v>
      </c>
      <c r="O104" s="18">
        <v>0.41505416890760016</v>
      </c>
      <c r="P104" s="18">
        <v>0.41931092390489194</v>
      </c>
      <c r="Q104" s="14"/>
      <c r="R104" s="19" t="s">
        <v>7</v>
      </c>
    </row>
    <row r="105" spans="1:18">
      <c r="A105" s="177" t="s">
        <v>27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26"/>
      <c r="P105" s="26"/>
      <c r="Q105" s="14"/>
      <c r="R105" s="19"/>
    </row>
    <row r="106" spans="1:18">
      <c r="A106" s="199" t="s">
        <v>28</v>
      </c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7"/>
      <c r="P106" s="27"/>
      <c r="Q106" s="14"/>
      <c r="R106" s="10"/>
    </row>
    <row r="107" spans="1:18">
      <c r="A107" s="13">
        <v>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-28.555</v>
      </c>
      <c r="M107" s="13">
        <v>267.017</v>
      </c>
      <c r="N107" s="13">
        <v>330.536</v>
      </c>
      <c r="O107" s="13">
        <v>449.45</v>
      </c>
      <c r="P107" s="13">
        <v>803.76099999999997</v>
      </c>
      <c r="Q107" s="14"/>
      <c r="R107" s="15" t="s">
        <v>3</v>
      </c>
    </row>
    <row r="108" spans="1:18">
      <c r="A108" s="13">
        <v>0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94.5</v>
      </c>
      <c r="M108" s="13">
        <v>177.28100000000001</v>
      </c>
      <c r="N108" s="13">
        <v>324.56400000000002</v>
      </c>
      <c r="O108" s="13">
        <v>433.745</v>
      </c>
      <c r="P108" s="13">
        <v>808.79100000000005</v>
      </c>
      <c r="Q108" s="14"/>
      <c r="R108" s="15" t="s">
        <v>4</v>
      </c>
    </row>
    <row r="109" spans="1:18">
      <c r="A109" s="13">
        <v>0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-104.07299999999999</v>
      </c>
      <c r="L109" s="13">
        <v>154.89699999999999</v>
      </c>
      <c r="M109" s="13">
        <v>206.018</v>
      </c>
      <c r="N109" s="13">
        <v>370.66199999999998</v>
      </c>
      <c r="O109" s="13">
        <v>533.18299999999999</v>
      </c>
      <c r="P109" s="13">
        <v>937.322</v>
      </c>
      <c r="Q109" s="14"/>
      <c r="R109" s="15" t="s">
        <v>5</v>
      </c>
    </row>
    <row r="110" spans="1:18">
      <c r="A110" s="13">
        <v>0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-80.297089999999997</v>
      </c>
      <c r="K110" s="13">
        <v>-71.013059999999996</v>
      </c>
      <c r="L110" s="13">
        <v>209.67500000000001</v>
      </c>
      <c r="M110" s="13">
        <v>259.93799999999999</v>
      </c>
      <c r="N110" s="13">
        <v>386.25155999999998</v>
      </c>
      <c r="O110" s="13">
        <v>644.72805000000005</v>
      </c>
      <c r="P110" s="13">
        <v>937.322</v>
      </c>
      <c r="Q110" s="14"/>
      <c r="R110" s="15" t="s">
        <v>6</v>
      </c>
    </row>
    <row r="111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>
        <v>-4.6545130588458425E-2</v>
      </c>
      <c r="K111" s="18">
        <v>-2.9280029291137166E-2</v>
      </c>
      <c r="L111" s="18">
        <v>7.7638400376796646E-2</v>
      </c>
      <c r="M111" s="18">
        <v>8.2099157114309596E-2</v>
      </c>
      <c r="N111" s="18">
        <v>0.11586254967329906</v>
      </c>
      <c r="O111" s="18">
        <v>0.16470426803612159</v>
      </c>
      <c r="P111" s="18">
        <v>0.21077497393202244</v>
      </c>
      <c r="Q111" s="14"/>
      <c r="R111" s="19" t="s">
        <v>7</v>
      </c>
    </row>
    <row r="112" spans="1:18">
      <c r="A112" s="177" t="s">
        <v>29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26"/>
      <c r="P112" s="26"/>
      <c r="Q112" s="14"/>
      <c r="R112" s="10"/>
    </row>
    <row r="113" spans="1:18">
      <c r="A113" s="13" t="s">
        <v>10</v>
      </c>
      <c r="B113" s="13" t="s">
        <v>10</v>
      </c>
      <c r="C113" s="13" t="s">
        <v>10</v>
      </c>
      <c r="D113" s="13" t="s">
        <v>10</v>
      </c>
      <c r="E113" s="13" t="s">
        <v>10</v>
      </c>
      <c r="F113" s="13" t="s">
        <v>10</v>
      </c>
      <c r="G113" s="13" t="s">
        <v>10</v>
      </c>
      <c r="H113" s="13" t="s">
        <v>10</v>
      </c>
      <c r="I113" s="13" t="s">
        <v>10</v>
      </c>
      <c r="J113" s="13" t="s">
        <v>10</v>
      </c>
      <c r="K113" s="13" t="s">
        <v>10</v>
      </c>
      <c r="L113" s="13">
        <v>1640.4760000000001</v>
      </c>
      <c r="M113" s="13">
        <v>1876.2349999999999</v>
      </c>
      <c r="N113" s="13">
        <v>1947.7539999999999</v>
      </c>
      <c r="O113" s="13">
        <v>2077.6680000000001</v>
      </c>
      <c r="P113" s="13">
        <v>2448.779</v>
      </c>
      <c r="Q113" s="14"/>
      <c r="R113" s="15" t="s">
        <v>3</v>
      </c>
    </row>
    <row r="114" spans="1:18">
      <c r="A114" s="13" t="s">
        <v>10</v>
      </c>
      <c r="B114" s="13" t="s">
        <v>10</v>
      </c>
      <c r="C114" s="13" t="s">
        <v>10</v>
      </c>
      <c r="D114" s="13" t="s">
        <v>10</v>
      </c>
      <c r="E114" s="13" t="s">
        <v>10</v>
      </c>
      <c r="F114" s="13" t="s">
        <v>10</v>
      </c>
      <c r="G114" s="13" t="s">
        <v>10</v>
      </c>
      <c r="H114" s="13" t="s">
        <v>10</v>
      </c>
      <c r="I114" s="13" t="s">
        <v>10</v>
      </c>
      <c r="J114" s="13" t="s">
        <v>10</v>
      </c>
      <c r="K114" s="13" t="s">
        <v>10</v>
      </c>
      <c r="L114" s="13">
        <v>1692.518</v>
      </c>
      <c r="M114" s="13">
        <v>1786.499</v>
      </c>
      <c r="N114" s="13">
        <v>1941.7819999999999</v>
      </c>
      <c r="O114" s="13">
        <v>2061.9630000000002</v>
      </c>
      <c r="P114" s="13">
        <v>2453.8090000000002</v>
      </c>
      <c r="Q114" s="14"/>
      <c r="R114" s="15" t="s">
        <v>4</v>
      </c>
    </row>
    <row r="115" spans="1:18">
      <c r="A115" s="13" t="s">
        <v>10</v>
      </c>
      <c r="B115" s="13" t="s">
        <v>10</v>
      </c>
      <c r="C115" s="13" t="s">
        <v>10</v>
      </c>
      <c r="D115" s="13" t="s">
        <v>10</v>
      </c>
      <c r="E115" s="13" t="s">
        <v>10</v>
      </c>
      <c r="F115" s="13" t="s">
        <v>10</v>
      </c>
      <c r="G115" s="13" t="s">
        <v>10</v>
      </c>
      <c r="H115" s="13" t="s">
        <v>10</v>
      </c>
      <c r="I115" s="13" t="s">
        <v>10</v>
      </c>
      <c r="J115" s="13" t="s">
        <v>10</v>
      </c>
      <c r="K115" s="13">
        <v>258.64699999999999</v>
      </c>
      <c r="L115" s="13">
        <v>1752.915</v>
      </c>
      <c r="M115" s="13">
        <v>1815.2360000000001</v>
      </c>
      <c r="N115" s="13">
        <v>1987.88</v>
      </c>
      <c r="O115" s="13">
        <v>2161.4009999999998</v>
      </c>
      <c r="P115" s="13">
        <v>2582.34</v>
      </c>
      <c r="Q115" s="14"/>
      <c r="R115" s="15" t="s">
        <v>5</v>
      </c>
    </row>
    <row r="116" spans="1:18">
      <c r="A116" s="13" t="s">
        <v>10</v>
      </c>
      <c r="B116" s="13" t="s">
        <v>10</v>
      </c>
      <c r="C116" s="13" t="s">
        <v>10</v>
      </c>
      <c r="D116" s="13" t="s">
        <v>10</v>
      </c>
      <c r="E116" s="13" t="s">
        <v>10</v>
      </c>
      <c r="F116" s="13" t="s">
        <v>10</v>
      </c>
      <c r="G116" s="13" t="s">
        <v>10</v>
      </c>
      <c r="H116" s="13" t="s">
        <v>10</v>
      </c>
      <c r="I116" s="13" t="s">
        <v>10</v>
      </c>
      <c r="J116" s="13">
        <v>187.10291000000001</v>
      </c>
      <c r="K116" s="13">
        <v>1598.0182299999999</v>
      </c>
      <c r="L116" s="13">
        <v>1818.893</v>
      </c>
      <c r="M116" s="13">
        <v>1877.1559999999999</v>
      </c>
      <c r="N116" s="13">
        <v>2014.4697800000001</v>
      </c>
      <c r="O116" s="13">
        <v>2289.7462799999998</v>
      </c>
      <c r="P116" s="13">
        <v>2582.34</v>
      </c>
      <c r="Q116" s="14"/>
      <c r="R116" s="15" t="s">
        <v>6</v>
      </c>
    </row>
    <row r="117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>
        <v>0.10845635102630226</v>
      </c>
      <c r="K117" s="18">
        <v>0.65889317517328738</v>
      </c>
      <c r="L117" s="18">
        <v>0.67349919149423043</v>
      </c>
      <c r="M117" s="18">
        <v>0.59288340054962707</v>
      </c>
      <c r="N117" s="18">
        <v>0.6042735593109575</v>
      </c>
      <c r="O117" s="18">
        <v>0.58494583109239973</v>
      </c>
      <c r="P117" s="18">
        <v>0.58068907609510811</v>
      </c>
      <c r="Q117" s="14"/>
      <c r="R117" s="19" t="s">
        <v>7</v>
      </c>
    </row>
    <row r="118" spans="1:18">
      <c r="A118" s="185" t="s">
        <v>30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22"/>
      <c r="P118" s="22"/>
      <c r="Q118" s="14"/>
      <c r="R118" s="28"/>
    </row>
    <row r="119" spans="1:18">
      <c r="A119" s="185" t="s">
        <v>31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22"/>
      <c r="P119" s="22"/>
      <c r="Q119" s="14"/>
      <c r="R119" s="15"/>
    </row>
    <row r="120" spans="1:18">
      <c r="A120" s="13">
        <v>0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29">
        <v>0</v>
      </c>
      <c r="K120" s="29">
        <v>0</v>
      </c>
      <c r="L120" s="29">
        <v>260.995</v>
      </c>
      <c r="M120" s="29">
        <v>276.74700000000001</v>
      </c>
      <c r="N120" s="29">
        <v>292.25900000000001</v>
      </c>
      <c r="O120" s="29">
        <v>284.58999999999997</v>
      </c>
      <c r="P120" s="29">
        <v>425.88600000000002</v>
      </c>
      <c r="Q120" s="14">
        <v>0.49648968691802264</v>
      </c>
      <c r="R120" s="15" t="s">
        <v>3</v>
      </c>
    </row>
    <row r="121" spans="1:18">
      <c r="A121" s="13">
        <v>0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29">
        <v>0</v>
      </c>
      <c r="K121" s="29">
        <v>0</v>
      </c>
      <c r="L121" s="29">
        <v>263.35700000000003</v>
      </c>
      <c r="M121" s="29">
        <v>221.261</v>
      </c>
      <c r="N121" s="29">
        <v>269.01299999999998</v>
      </c>
      <c r="O121" s="29">
        <v>302.86500000000001</v>
      </c>
      <c r="P121" s="29">
        <v>423.233</v>
      </c>
      <c r="Q121" s="14">
        <v>0.3974311987189012</v>
      </c>
      <c r="R121" s="15" t="s">
        <v>4</v>
      </c>
    </row>
    <row r="122" spans="1:18">
      <c r="A122" s="13">
        <v>0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29">
        <v>0</v>
      </c>
      <c r="K122" s="29">
        <v>232.655</v>
      </c>
      <c r="L122" s="29">
        <v>281.35399999999998</v>
      </c>
      <c r="M122" s="29">
        <v>261.92</v>
      </c>
      <c r="N122" s="29">
        <v>255.35900000000001</v>
      </c>
      <c r="O122" s="29">
        <v>341.55500000000001</v>
      </c>
      <c r="P122" s="29">
        <v>477.56700000000001</v>
      </c>
      <c r="Q122" s="14">
        <v>0.39821405044575542</v>
      </c>
      <c r="R122" s="15" t="s">
        <v>5</v>
      </c>
    </row>
    <row r="123" spans="1:18">
      <c r="A123" s="13">
        <v>0</v>
      </c>
      <c r="B123" s="13">
        <v>0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29">
        <v>184.51026000000002</v>
      </c>
      <c r="K123" s="29">
        <v>253.6883</v>
      </c>
      <c r="L123" s="29">
        <v>289.51900000000001</v>
      </c>
      <c r="M123" s="29">
        <v>288.20100000000002</v>
      </c>
      <c r="N123" s="29">
        <v>238.2277</v>
      </c>
      <c r="O123" s="29">
        <v>390.24876</v>
      </c>
      <c r="P123" s="29">
        <v>0</v>
      </c>
      <c r="Q123" s="14">
        <v>-1</v>
      </c>
      <c r="R123" s="15" t="s">
        <v>32</v>
      </c>
    </row>
    <row r="124" spans="1:18">
      <c r="A124" s="30">
        <v>0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1">
        <v>746.35</v>
      </c>
      <c r="K124" s="31">
        <v>947.35</v>
      </c>
      <c r="L124" s="31">
        <v>1095.2250000000001</v>
      </c>
      <c r="M124" s="31">
        <v>1048.1290000000001</v>
      </c>
      <c r="N124" s="31">
        <v>1054.8587</v>
      </c>
      <c r="O124" s="31">
        <v>1319.2587599999999</v>
      </c>
      <c r="P124" s="31">
        <v>1768.9146666666666</v>
      </c>
      <c r="Q124" s="14"/>
      <c r="R124" s="15" t="s">
        <v>6</v>
      </c>
    </row>
    <row r="125" spans="1:18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>
        <v>1.6358604665128107</v>
      </c>
      <c r="L125" s="32">
        <v>1.2519586473176463</v>
      </c>
      <c r="M125" s="32">
        <v>-4.300120979707367E-2</v>
      </c>
      <c r="N125" s="32">
        <v>6.4206791339613822E-3</v>
      </c>
      <c r="O125" s="32">
        <v>0.25064974105062587</v>
      </c>
      <c r="P125" s="32">
        <v>0.34083981118811502</v>
      </c>
      <c r="Q125" s="14"/>
      <c r="R125" s="25" t="s">
        <v>33</v>
      </c>
    </row>
    <row r="126" spans="1:18">
      <c r="A126" s="185" t="s">
        <v>34</v>
      </c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22"/>
      <c r="P126" s="22"/>
      <c r="Q126" s="14"/>
      <c r="R126" s="15"/>
    </row>
    <row r="127" spans="1:18">
      <c r="A127" s="13">
        <v>0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29">
        <v>0</v>
      </c>
      <c r="K127" s="29">
        <v>0</v>
      </c>
      <c r="L127" s="29">
        <v>7.6429999999999998</v>
      </c>
      <c r="M127" s="29">
        <v>9.3460000000000001</v>
      </c>
      <c r="N127" s="29">
        <v>4.82</v>
      </c>
      <c r="O127" s="29">
        <v>4.5430000000000001</v>
      </c>
      <c r="P127" s="29">
        <v>11.567</v>
      </c>
      <c r="Q127" s="14">
        <v>1.5461149020471052</v>
      </c>
      <c r="R127" s="15" t="s">
        <v>3</v>
      </c>
    </row>
    <row r="128" spans="1:18">
      <c r="A128" s="13">
        <v>0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29">
        <v>0</v>
      </c>
      <c r="K128" s="29">
        <v>0</v>
      </c>
      <c r="L128" s="29">
        <v>9.0359999999999996</v>
      </c>
      <c r="M128" s="29">
        <v>6.9390000000000001</v>
      </c>
      <c r="N128" s="29">
        <v>2.2200000000000002</v>
      </c>
      <c r="O128" s="29">
        <v>5.0650000000000004</v>
      </c>
      <c r="P128" s="29">
        <v>9.2639999999999993</v>
      </c>
      <c r="Q128" s="14">
        <v>0.82902270483711726</v>
      </c>
      <c r="R128" s="15" t="s">
        <v>4</v>
      </c>
    </row>
    <row r="129" spans="1:19">
      <c r="A129" s="13">
        <v>0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29">
        <v>0</v>
      </c>
      <c r="K129" s="29">
        <v>4.7560000000000002</v>
      </c>
      <c r="L129" s="29">
        <v>8.33</v>
      </c>
      <c r="M129" s="29">
        <v>5.1369999999999996</v>
      </c>
      <c r="N129" s="29">
        <v>3.2709999999999999</v>
      </c>
      <c r="O129" s="29">
        <v>7.3810000000000002</v>
      </c>
      <c r="P129" s="29">
        <v>17.411999999999999</v>
      </c>
      <c r="Q129" s="14">
        <v>1.3590299417423113</v>
      </c>
      <c r="R129" s="15" t="s">
        <v>5</v>
      </c>
    </row>
    <row r="130" spans="1:19">
      <c r="A130" s="13">
        <v>0</v>
      </c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29">
        <v>2.0772199999999996</v>
      </c>
      <c r="K130" s="29">
        <v>3.2742100000000001</v>
      </c>
      <c r="L130" s="29">
        <v>8.9740000000000002</v>
      </c>
      <c r="M130" s="29">
        <v>1.2077500000000001</v>
      </c>
      <c r="N130" s="29">
        <v>10.008060000000002</v>
      </c>
      <c r="O130" s="29">
        <v>8.1600699999999993</v>
      </c>
      <c r="P130" s="29">
        <v>0</v>
      </c>
      <c r="Q130" s="14">
        <v>-1</v>
      </c>
      <c r="R130" s="15" t="s">
        <v>32</v>
      </c>
    </row>
    <row r="131" spans="1:19">
      <c r="A131" s="30">
        <v>0</v>
      </c>
      <c r="B131" s="30">
        <v>0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1">
        <v>0</v>
      </c>
      <c r="K131" s="31">
        <v>0</v>
      </c>
      <c r="L131" s="31">
        <v>33.983000000000004</v>
      </c>
      <c r="M131" s="31">
        <v>22.629750000000001</v>
      </c>
      <c r="N131" s="31">
        <v>20.31906</v>
      </c>
      <c r="O131" s="31">
        <v>25.149070000000002</v>
      </c>
      <c r="P131" s="31">
        <v>50.990666666666662</v>
      </c>
      <c r="Q131" s="14"/>
      <c r="R131" s="15" t="s">
        <v>6</v>
      </c>
    </row>
    <row r="132" spans="1:19">
      <c r="A132" s="185" t="s">
        <v>35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22"/>
      <c r="P132" s="22"/>
      <c r="Q132" s="14"/>
      <c r="R132" s="15"/>
    </row>
    <row r="133" spans="1:19">
      <c r="A133" s="13">
        <v>0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29">
        <v>0</v>
      </c>
      <c r="K133" s="29">
        <v>0</v>
      </c>
      <c r="L133" s="29">
        <v>268.63799999999998</v>
      </c>
      <c r="M133" s="29">
        <v>286.09300000000002</v>
      </c>
      <c r="N133" s="29">
        <v>297.07900000000001</v>
      </c>
      <c r="O133" s="29">
        <v>289.13299999999998</v>
      </c>
      <c r="P133" s="29">
        <v>437.45299999999997</v>
      </c>
      <c r="Q133" s="14">
        <v>0.5129819148972965</v>
      </c>
      <c r="R133" s="15" t="s">
        <v>3</v>
      </c>
    </row>
    <row r="134" spans="1:19">
      <c r="A134" s="13">
        <v>0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29">
        <v>0</v>
      </c>
      <c r="K134" s="29">
        <v>0</v>
      </c>
      <c r="L134" s="29">
        <v>272.39299999999997</v>
      </c>
      <c r="M134" s="29">
        <v>228.2</v>
      </c>
      <c r="N134" s="29">
        <v>271.233</v>
      </c>
      <c r="O134" s="29">
        <v>307.93</v>
      </c>
      <c r="P134" s="29">
        <v>432.49700000000001</v>
      </c>
      <c r="Q134" s="14">
        <v>0.40453025038158019</v>
      </c>
      <c r="R134" s="15" t="s">
        <v>4</v>
      </c>
    </row>
    <row r="135" spans="1:19">
      <c r="A135" s="13">
        <v>0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29">
        <v>0</v>
      </c>
      <c r="K135" s="29">
        <v>237.411</v>
      </c>
      <c r="L135" s="29">
        <v>289.68400000000003</v>
      </c>
      <c r="M135" s="29">
        <v>267.05700000000002</v>
      </c>
      <c r="N135" s="29">
        <v>258.63</v>
      </c>
      <c r="O135" s="29">
        <v>348.93599999999998</v>
      </c>
      <c r="P135" s="29">
        <v>494.97899999999998</v>
      </c>
      <c r="Q135" s="14">
        <v>0.4185380700185708</v>
      </c>
      <c r="R135" s="15" t="s">
        <v>5</v>
      </c>
    </row>
    <row r="136" spans="1:19">
      <c r="A136" s="13">
        <v>0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29">
        <v>186.58747</v>
      </c>
      <c r="K136" s="29">
        <v>256.96251000000001</v>
      </c>
      <c r="L136" s="29">
        <v>298.49299999999999</v>
      </c>
      <c r="M136" s="29">
        <v>295.17700000000002</v>
      </c>
      <c r="N136" s="29">
        <v>248.23576</v>
      </c>
      <c r="O136" s="29">
        <v>398.40883000000002</v>
      </c>
      <c r="P136" s="29">
        <v>0</v>
      </c>
      <c r="Q136" s="14">
        <v>-1</v>
      </c>
      <c r="R136" s="15" t="s">
        <v>32</v>
      </c>
    </row>
    <row r="137" spans="1:19">
      <c r="A137" s="30">
        <v>0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1">
        <v>746.35</v>
      </c>
      <c r="K137" s="31">
        <v>947.35</v>
      </c>
      <c r="L137" s="31">
        <v>1129.2079999999999</v>
      </c>
      <c r="M137" s="31">
        <v>1076.527</v>
      </c>
      <c r="N137" s="31">
        <v>1075.17776</v>
      </c>
      <c r="O137" s="31">
        <v>1344.4078300000001</v>
      </c>
      <c r="P137" s="31">
        <v>1819.9053333333334</v>
      </c>
      <c r="Q137" s="14"/>
      <c r="R137" s="15" t="s">
        <v>6</v>
      </c>
      <c r="S137" s="33"/>
    </row>
    <row r="138" spans="1:19">
      <c r="A138" s="193" t="s">
        <v>36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23"/>
      <c r="P138" s="23"/>
      <c r="Q138" s="14"/>
      <c r="R138" s="15"/>
    </row>
    <row r="139" spans="1:19">
      <c r="A139" s="173" t="s">
        <v>37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24"/>
      <c r="P139" s="24"/>
      <c r="Q139" s="14"/>
      <c r="R139" s="15"/>
    </row>
    <row r="140" spans="1:19">
      <c r="A140" s="13">
        <v>0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29">
        <v>0</v>
      </c>
      <c r="K140" s="29">
        <v>0</v>
      </c>
      <c r="L140" s="29">
        <v>151.17599999999999</v>
      </c>
      <c r="M140" s="29">
        <v>150.91800000000001</v>
      </c>
      <c r="N140" s="29">
        <v>147.85400000000001</v>
      </c>
      <c r="O140" s="29">
        <v>144.60400000000001</v>
      </c>
      <c r="P140" s="29">
        <v>188.714</v>
      </c>
      <c r="Q140" s="14">
        <v>0.30503997123177773</v>
      </c>
      <c r="R140" s="15" t="s">
        <v>3</v>
      </c>
    </row>
    <row r="141" spans="1:19">
      <c r="A141" s="13">
        <v>0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29">
        <v>0</v>
      </c>
      <c r="K141" s="29">
        <v>0</v>
      </c>
      <c r="L141" s="29">
        <v>155.92400000000001</v>
      </c>
      <c r="M141" s="29">
        <v>133.964</v>
      </c>
      <c r="N141" s="29">
        <v>133.22300000000001</v>
      </c>
      <c r="O141" s="29">
        <v>154.625</v>
      </c>
      <c r="P141" s="29">
        <v>181.91</v>
      </c>
      <c r="Q141" s="14">
        <v>0.17645917542441381</v>
      </c>
      <c r="R141" s="15" t="s">
        <v>4</v>
      </c>
    </row>
    <row r="142" spans="1:19">
      <c r="A142" s="13">
        <v>0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29">
        <v>0</v>
      </c>
      <c r="K142" s="29">
        <v>135.41999999999999</v>
      </c>
      <c r="L142" s="29">
        <v>160.76</v>
      </c>
      <c r="M142" s="29">
        <v>167.79300000000001</v>
      </c>
      <c r="N142" s="29">
        <v>140.208</v>
      </c>
      <c r="O142" s="29">
        <v>171.92</v>
      </c>
      <c r="P142" s="29">
        <v>266.14100000000002</v>
      </c>
      <c r="Q142" s="14">
        <v>0.54805141926477452</v>
      </c>
      <c r="R142" s="15" t="s">
        <v>5</v>
      </c>
    </row>
    <row r="143" spans="1:19">
      <c r="A143" s="13">
        <v>0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29">
        <v>122.83750999999999</v>
      </c>
      <c r="K143" s="29">
        <v>151.68792999999999</v>
      </c>
      <c r="L143" s="29">
        <v>165.86600000000001</v>
      </c>
      <c r="M143" s="29">
        <v>147.965</v>
      </c>
      <c r="N143" s="29">
        <v>137.13123999999999</v>
      </c>
      <c r="O143" s="29">
        <v>182.16539</v>
      </c>
      <c r="P143" s="29">
        <v>0</v>
      </c>
      <c r="Q143" s="14">
        <v>-1</v>
      </c>
      <c r="R143" s="15" t="s">
        <v>32</v>
      </c>
    </row>
    <row r="144" spans="1:19">
      <c r="A144" s="30">
        <v>0</v>
      </c>
      <c r="B144" s="30">
        <v>0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1">
        <v>0</v>
      </c>
      <c r="K144" s="31">
        <v>0</v>
      </c>
      <c r="L144" s="31">
        <v>633.726</v>
      </c>
      <c r="M144" s="31">
        <v>600.64</v>
      </c>
      <c r="N144" s="31">
        <v>558.41624000000002</v>
      </c>
      <c r="O144" s="31">
        <v>653.31439</v>
      </c>
      <c r="P144" s="31">
        <v>849.0200000000001</v>
      </c>
      <c r="Q144" s="14"/>
      <c r="R144" s="15" t="s">
        <v>6</v>
      </c>
    </row>
    <row r="145" spans="1:18">
      <c r="A145" s="34"/>
      <c r="B145" s="34"/>
      <c r="C145" s="34"/>
      <c r="D145" s="34"/>
      <c r="E145" s="34"/>
      <c r="F145" s="34"/>
      <c r="G145" s="34"/>
      <c r="H145" s="34"/>
      <c r="I145" s="34"/>
      <c r="J145" s="34">
        <v>0</v>
      </c>
      <c r="K145" s="34">
        <v>0</v>
      </c>
      <c r="L145" s="34">
        <v>0.57862630966239803</v>
      </c>
      <c r="M145" s="34">
        <v>0.57305923221282873</v>
      </c>
      <c r="N145" s="34">
        <v>0.52937539406936684</v>
      </c>
      <c r="O145" s="34">
        <v>0.4952132286769883</v>
      </c>
      <c r="P145" s="34">
        <v>0.47996662360196768</v>
      </c>
      <c r="Q145" s="14"/>
      <c r="R145" s="19" t="s">
        <v>7</v>
      </c>
    </row>
    <row r="146" spans="1:18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>
        <v>-5.2208683247965237E-2</v>
      </c>
      <c r="N146" s="32">
        <v>-7.0297948854555092E-2</v>
      </c>
      <c r="O146" s="32">
        <v>0.16994160126861635</v>
      </c>
      <c r="P146" s="32">
        <v>0.29955808871743983</v>
      </c>
      <c r="Q146" s="14"/>
      <c r="R146" s="25" t="s">
        <v>33</v>
      </c>
    </row>
    <row r="147" spans="1:18">
      <c r="A147" s="177" t="s">
        <v>38</v>
      </c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26"/>
      <c r="P147" s="26"/>
      <c r="Q147" s="14"/>
      <c r="R147" s="15"/>
    </row>
    <row r="148" spans="1:18">
      <c r="A148" s="13">
        <v>0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29">
        <v>0</v>
      </c>
      <c r="K148" s="29">
        <v>0</v>
      </c>
      <c r="L148" s="29">
        <v>109.81900000000002</v>
      </c>
      <c r="M148" s="29">
        <v>125.82900000000001</v>
      </c>
      <c r="N148" s="29">
        <v>144.405</v>
      </c>
      <c r="O148" s="29">
        <v>139.98599999999996</v>
      </c>
      <c r="P148" s="29">
        <v>237.17200000000003</v>
      </c>
      <c r="Q148" s="14">
        <v>0.694255139799695</v>
      </c>
      <c r="R148" s="15" t="s">
        <v>3</v>
      </c>
    </row>
    <row r="149" spans="1:18">
      <c r="A149" s="13">
        <v>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29">
        <v>0</v>
      </c>
      <c r="K149" s="29">
        <v>0</v>
      </c>
      <c r="L149" s="29">
        <v>107.43300000000002</v>
      </c>
      <c r="M149" s="29">
        <v>87.296999999999997</v>
      </c>
      <c r="N149" s="29">
        <v>135.78999999999996</v>
      </c>
      <c r="O149" s="29">
        <v>148.24</v>
      </c>
      <c r="P149" s="29">
        <v>241.32300000000001</v>
      </c>
      <c r="Q149" s="14">
        <v>0.62792093901780888</v>
      </c>
      <c r="R149" s="15" t="s">
        <v>4</v>
      </c>
    </row>
    <row r="150" spans="1:18">
      <c r="A150" s="13">
        <v>0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29">
        <v>0</v>
      </c>
      <c r="K150" s="29">
        <v>97.235000000000014</v>
      </c>
      <c r="L150" s="29">
        <v>120.59399999999999</v>
      </c>
      <c r="M150" s="29">
        <v>94.12700000000001</v>
      </c>
      <c r="N150" s="29">
        <v>115.15100000000001</v>
      </c>
      <c r="O150" s="29">
        <v>169.63500000000002</v>
      </c>
      <c r="P150" s="29">
        <v>211.42599999999999</v>
      </c>
      <c r="Q150" s="14">
        <v>0.24635835765024883</v>
      </c>
      <c r="R150" s="15" t="s">
        <v>5</v>
      </c>
    </row>
    <row r="151" spans="1:18">
      <c r="A151" s="13">
        <v>0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29">
        <v>61.672750000000022</v>
      </c>
      <c r="K151" s="29">
        <v>102.00037</v>
      </c>
      <c r="L151" s="29">
        <v>123.65299999999999</v>
      </c>
      <c r="M151" s="29">
        <v>140.23600000000002</v>
      </c>
      <c r="N151" s="29">
        <v>101.09646000000001</v>
      </c>
      <c r="O151" s="29">
        <v>208.08337</v>
      </c>
      <c r="P151" s="29">
        <v>0</v>
      </c>
      <c r="Q151" s="14">
        <v>-1</v>
      </c>
      <c r="R151" s="15" t="s">
        <v>32</v>
      </c>
    </row>
    <row r="152" spans="1:18">
      <c r="A152" s="30">
        <v>0</v>
      </c>
      <c r="B152" s="30">
        <v>0</v>
      </c>
      <c r="C152" s="30">
        <v>0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1">
        <v>184.51026000000002</v>
      </c>
      <c r="K152" s="31">
        <v>486.3433</v>
      </c>
      <c r="L152" s="31">
        <v>461.49900000000014</v>
      </c>
      <c r="M152" s="31">
        <v>447.48900000000015</v>
      </c>
      <c r="N152" s="31">
        <v>496.44245999999998</v>
      </c>
      <c r="O152" s="31">
        <v>665.94436999999994</v>
      </c>
      <c r="P152" s="31">
        <v>919.89466666666647</v>
      </c>
      <c r="Q152" s="14"/>
      <c r="R152" s="15" t="s">
        <v>6</v>
      </c>
    </row>
    <row r="153" spans="1:18">
      <c r="A153" s="34"/>
      <c r="B153" s="34"/>
      <c r="C153" s="34"/>
      <c r="D153" s="34"/>
      <c r="E153" s="34"/>
      <c r="F153" s="34"/>
      <c r="G153" s="34"/>
      <c r="H153" s="34"/>
      <c r="I153" s="34"/>
      <c r="J153" s="34">
        <v>1</v>
      </c>
      <c r="K153" s="34">
        <v>1</v>
      </c>
      <c r="L153" s="34">
        <v>0.42137369033760191</v>
      </c>
      <c r="M153" s="34">
        <v>0.42694076778717133</v>
      </c>
      <c r="N153" s="34">
        <v>0.47062460593063316</v>
      </c>
      <c r="O153" s="34">
        <v>0.50478677132301164</v>
      </c>
      <c r="P153" s="34">
        <v>0.52003337639803227</v>
      </c>
      <c r="Q153" s="14"/>
      <c r="R153" s="35" t="s">
        <v>39</v>
      </c>
    </row>
    <row r="154" spans="1:18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>
        <v>1.6358604665128107</v>
      </c>
      <c r="L154" s="36">
        <v>-5.1083874292089271E-2</v>
      </c>
      <c r="M154" s="36">
        <v>-3.0357595574421636E-2</v>
      </c>
      <c r="N154" s="36">
        <v>0.10939589576503517</v>
      </c>
      <c r="O154" s="36">
        <v>0.34143314413517323</v>
      </c>
      <c r="P154" s="36">
        <v>0.3813386044042486</v>
      </c>
      <c r="Q154" s="14"/>
      <c r="R154" s="25" t="s">
        <v>33</v>
      </c>
    </row>
    <row r="155" spans="1:18">
      <c r="A155" s="228" t="s">
        <v>40</v>
      </c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3"/>
      <c r="Q155" s="14"/>
      <c r="R155" s="10"/>
    </row>
    <row r="156" spans="1:18">
      <c r="A156" s="227" t="s">
        <v>41</v>
      </c>
      <c r="B156" s="227"/>
      <c r="C156" s="227"/>
      <c r="D156" s="227"/>
      <c r="E156" s="227"/>
      <c r="F156" s="227"/>
      <c r="G156" s="227"/>
      <c r="H156" s="227"/>
      <c r="I156" s="227"/>
      <c r="J156" s="227"/>
      <c r="K156" s="227"/>
      <c r="L156" s="227"/>
      <c r="M156" s="227"/>
      <c r="N156" s="227"/>
      <c r="O156" s="227"/>
      <c r="P156" s="24"/>
      <c r="Q156" s="14"/>
      <c r="R156" s="10"/>
    </row>
    <row r="157" spans="1:18">
      <c r="A157" s="13">
        <v>0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4" t="e">
        <v>#DIV/0!</v>
      </c>
      <c r="R157" s="15" t="s">
        <v>3</v>
      </c>
    </row>
    <row r="158" spans="1:18">
      <c r="A158" s="13">
        <v>0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4" t="e">
        <v>#DIV/0!</v>
      </c>
      <c r="R158" s="15" t="s">
        <v>4</v>
      </c>
    </row>
    <row r="159" spans="1:18">
      <c r="A159" s="13">
        <v>0</v>
      </c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4" t="e">
        <v>#DIV/0!</v>
      </c>
      <c r="R159" s="15" t="s">
        <v>5</v>
      </c>
    </row>
    <row r="160" spans="1:18">
      <c r="A160" s="13">
        <v>0</v>
      </c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4" t="e">
        <v>#DIV/0!</v>
      </c>
      <c r="R160" s="15" t="s">
        <v>32</v>
      </c>
    </row>
    <row r="161" spans="1:18">
      <c r="A161" s="30">
        <v>0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14"/>
      <c r="R161" s="15" t="s">
        <v>6</v>
      </c>
    </row>
    <row r="162" spans="1:18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14"/>
      <c r="R162" s="19" t="s">
        <v>7</v>
      </c>
    </row>
    <row r="163" spans="1:18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 t="e">
        <v>#DIV/0!</v>
      </c>
      <c r="N163" s="32" t="e">
        <v>#DIV/0!</v>
      </c>
      <c r="O163" s="32" t="e">
        <v>#DIV/0!</v>
      </c>
      <c r="P163" s="32" t="e">
        <v>#DIV/0!</v>
      </c>
      <c r="Q163" s="14"/>
      <c r="R163" s="25" t="s">
        <v>33</v>
      </c>
    </row>
    <row r="164" spans="1:18">
      <c r="A164" s="227" t="s">
        <v>42</v>
      </c>
      <c r="B164" s="227"/>
      <c r="C164" s="227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4"/>
      <c r="Q164" s="14"/>
      <c r="R164" s="10"/>
    </row>
    <row r="165" spans="1:18">
      <c r="A165" s="13">
        <v>0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29">
        <v>0</v>
      </c>
      <c r="K165" s="29">
        <v>0</v>
      </c>
      <c r="L165" s="29">
        <v>74.334999999999994</v>
      </c>
      <c r="M165" s="29">
        <v>69.117000000000004</v>
      </c>
      <c r="N165" s="29">
        <v>72.516999999999996</v>
      </c>
      <c r="O165" s="29">
        <v>75.290000000000006</v>
      </c>
      <c r="P165" s="29">
        <v>87.054000000000002</v>
      </c>
      <c r="Q165" s="14">
        <v>0.15624916987647763</v>
      </c>
      <c r="R165" s="15" t="s">
        <v>3</v>
      </c>
    </row>
    <row r="166" spans="1:18">
      <c r="A166" s="13">
        <v>0</v>
      </c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29">
        <v>0</v>
      </c>
      <c r="K166" s="29">
        <v>0</v>
      </c>
      <c r="L166" s="29">
        <v>62.350999999999999</v>
      </c>
      <c r="M166" s="29">
        <v>69.212999999999994</v>
      </c>
      <c r="N166" s="29">
        <v>65.843000000000004</v>
      </c>
      <c r="O166" s="29">
        <v>69.77</v>
      </c>
      <c r="P166" s="29">
        <v>92.436000000000007</v>
      </c>
      <c r="Q166" s="14">
        <v>0.32486742152787751</v>
      </c>
      <c r="R166" s="15" t="s">
        <v>4</v>
      </c>
    </row>
    <row r="167" spans="1:18">
      <c r="A167" s="13">
        <v>0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29">
        <v>0</v>
      </c>
      <c r="K167" s="29">
        <v>63.707999999999998</v>
      </c>
      <c r="L167" s="29">
        <v>68.828999999999994</v>
      </c>
      <c r="M167" s="29">
        <v>65.099999999999994</v>
      </c>
      <c r="N167" s="29">
        <v>61.753999999999998</v>
      </c>
      <c r="O167" s="29">
        <v>72.168000000000006</v>
      </c>
      <c r="P167" s="29">
        <v>98.756</v>
      </c>
      <c r="Q167" s="14">
        <v>0.36841813546170044</v>
      </c>
      <c r="R167" s="15" t="s">
        <v>5</v>
      </c>
    </row>
    <row r="168" spans="1:18">
      <c r="A168" s="13">
        <v>0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29">
        <v>49.156760000000006</v>
      </c>
      <c r="K168" s="29">
        <v>66.488939999999999</v>
      </c>
      <c r="L168" s="29">
        <v>66.637</v>
      </c>
      <c r="M168" s="29">
        <v>87.557000000000002</v>
      </c>
      <c r="N168" s="29">
        <v>78.42183</v>
      </c>
      <c r="O168" s="29">
        <v>83.657409999999999</v>
      </c>
      <c r="P168" s="29">
        <v>0</v>
      </c>
      <c r="Q168" s="14">
        <v>-1</v>
      </c>
      <c r="R168" s="15" t="s">
        <v>32</v>
      </c>
    </row>
    <row r="169" spans="1:18">
      <c r="A169" s="30">
        <v>0</v>
      </c>
      <c r="B169" s="30">
        <v>0</v>
      </c>
      <c r="C169" s="30">
        <v>0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1">
        <v>0</v>
      </c>
      <c r="K169" s="31">
        <v>0</v>
      </c>
      <c r="L169" s="31">
        <v>272.15199999999999</v>
      </c>
      <c r="M169" s="31">
        <v>290.98699999999997</v>
      </c>
      <c r="N169" s="31">
        <v>278.53583000000003</v>
      </c>
      <c r="O169" s="31">
        <v>300.88540999999998</v>
      </c>
      <c r="P169" s="31">
        <v>370.99466666666666</v>
      </c>
      <c r="Q169" s="14"/>
      <c r="R169" s="15" t="s">
        <v>6</v>
      </c>
    </row>
    <row r="170" spans="1:18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>
        <v>0.24101139913992817</v>
      </c>
      <c r="M170" s="34">
        <v>0.27030162736280644</v>
      </c>
      <c r="N170" s="34">
        <v>0.25906025995180559</v>
      </c>
      <c r="O170" s="34">
        <v>0.22380516037309894</v>
      </c>
      <c r="P170" s="34">
        <v>0.20385382682908781</v>
      </c>
      <c r="Q170" s="14"/>
      <c r="R170" s="19" t="s">
        <v>7</v>
      </c>
    </row>
    <row r="171" spans="1:18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>
        <v>6.9207648666921306E-2</v>
      </c>
      <c r="N171" s="32">
        <v>-4.2789437328815128E-2</v>
      </c>
      <c r="O171" s="32">
        <v>8.0239515325550625E-2</v>
      </c>
      <c r="P171" s="32">
        <v>0.23300982479232446</v>
      </c>
      <c r="Q171" s="14"/>
      <c r="R171" s="25" t="s">
        <v>33</v>
      </c>
    </row>
    <row r="172" spans="1:18">
      <c r="A172" s="228" t="s">
        <v>43</v>
      </c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3"/>
      <c r="Q172" s="14"/>
      <c r="R172" s="10"/>
    </row>
    <row r="173" spans="1:18">
      <c r="A173" s="13">
        <v>0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29">
        <v>0</v>
      </c>
      <c r="K173" s="29">
        <v>0</v>
      </c>
      <c r="L173" s="29">
        <v>74.334999999999994</v>
      </c>
      <c r="M173" s="29">
        <v>69.117000000000004</v>
      </c>
      <c r="N173" s="29">
        <v>72.516999999999996</v>
      </c>
      <c r="O173" s="29">
        <v>75.290000000000006</v>
      </c>
      <c r="P173" s="29">
        <v>87.054000000000002</v>
      </c>
      <c r="Q173" s="14">
        <v>0.15624916987647763</v>
      </c>
      <c r="R173" s="15" t="s">
        <v>3</v>
      </c>
    </row>
    <row r="174" spans="1:18">
      <c r="A174" s="13">
        <v>0</v>
      </c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29">
        <v>0</v>
      </c>
      <c r="K174" s="29">
        <v>0</v>
      </c>
      <c r="L174" s="29">
        <v>62.350999999999999</v>
      </c>
      <c r="M174" s="29">
        <v>69.212999999999994</v>
      </c>
      <c r="N174" s="29">
        <v>65.843000000000004</v>
      </c>
      <c r="O174" s="29">
        <v>69.77</v>
      </c>
      <c r="P174" s="29">
        <v>92.436000000000007</v>
      </c>
      <c r="Q174" s="14">
        <v>0.32486742152787751</v>
      </c>
      <c r="R174" s="15" t="s">
        <v>4</v>
      </c>
    </row>
    <row r="175" spans="1:18">
      <c r="A175" s="13">
        <v>0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29">
        <v>0</v>
      </c>
      <c r="K175" s="29">
        <v>63.707999999999998</v>
      </c>
      <c r="L175" s="29">
        <v>68.828999999999994</v>
      </c>
      <c r="M175" s="29">
        <v>65.099999999999994</v>
      </c>
      <c r="N175" s="29">
        <v>61.753999999999998</v>
      </c>
      <c r="O175" s="29">
        <v>72.168000000000006</v>
      </c>
      <c r="P175" s="29">
        <v>98.756</v>
      </c>
      <c r="Q175" s="14">
        <v>0.36841813546170044</v>
      </c>
      <c r="R175" s="15" t="s">
        <v>5</v>
      </c>
    </row>
    <row r="176" spans="1:18">
      <c r="A176" s="13">
        <v>0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29">
        <v>49.156760000000006</v>
      </c>
      <c r="K176" s="29">
        <v>66.488939999999999</v>
      </c>
      <c r="L176" s="29">
        <v>66.637</v>
      </c>
      <c r="M176" s="29">
        <v>87.557000000000002</v>
      </c>
      <c r="N176" s="29">
        <v>78.42183</v>
      </c>
      <c r="O176" s="29">
        <v>83.657409999999999</v>
      </c>
      <c r="P176" s="29">
        <v>0</v>
      </c>
      <c r="Q176" s="14">
        <v>-1</v>
      </c>
      <c r="R176" s="15" t="s">
        <v>32</v>
      </c>
    </row>
    <row r="177" spans="1:18">
      <c r="A177" s="30">
        <v>0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1">
        <v>0</v>
      </c>
      <c r="K177" s="31">
        <v>0</v>
      </c>
      <c r="L177" s="31">
        <v>272.15199999999999</v>
      </c>
      <c r="M177" s="31">
        <v>290.98699999999997</v>
      </c>
      <c r="N177" s="31">
        <v>278.53583000000003</v>
      </c>
      <c r="O177" s="31">
        <v>300.88540999999998</v>
      </c>
      <c r="P177" s="31">
        <v>370.99466666666666</v>
      </c>
      <c r="Q177" s="14"/>
      <c r="R177" s="15" t="s">
        <v>6</v>
      </c>
    </row>
    <row r="178" spans="1:18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>
        <v>0.24101139913992817</v>
      </c>
      <c r="M178" s="34">
        <v>0.27030162736280644</v>
      </c>
      <c r="N178" s="34">
        <v>0.25906025995180559</v>
      </c>
      <c r="O178" s="34">
        <v>0.22380516037309894</v>
      </c>
      <c r="P178" s="34">
        <v>0.20385382682908781</v>
      </c>
      <c r="Q178" s="14"/>
      <c r="R178" s="19" t="s">
        <v>7</v>
      </c>
    </row>
    <row r="179" spans="1:18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>
        <v>6.9207648666921306E-2</v>
      </c>
      <c r="N179" s="32">
        <v>-4.2789437328815128E-2</v>
      </c>
      <c r="O179" s="32">
        <v>8.0239515325550625E-2</v>
      </c>
      <c r="P179" s="32">
        <v>0.23300982479232446</v>
      </c>
      <c r="Q179" s="14"/>
      <c r="R179" s="25" t="s">
        <v>33</v>
      </c>
    </row>
    <row r="180" spans="1:18">
      <c r="A180" s="173" t="s">
        <v>44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24"/>
      <c r="P180" s="24"/>
      <c r="Q180" s="14"/>
      <c r="R180" s="10"/>
    </row>
    <row r="181" spans="1:18">
      <c r="A181" s="37">
        <v>0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8">
        <v>0</v>
      </c>
      <c r="K181" s="38">
        <v>0</v>
      </c>
      <c r="L181" s="38">
        <v>6.0000000000000001E-3</v>
      </c>
      <c r="M181" s="38">
        <v>0</v>
      </c>
      <c r="N181" s="38">
        <v>4.7E-2</v>
      </c>
      <c r="O181" s="38">
        <v>8.5999999999999993E-2</v>
      </c>
      <c r="P181" s="38">
        <v>0</v>
      </c>
      <c r="Q181" s="14">
        <v>-1</v>
      </c>
      <c r="R181" s="15" t="s">
        <v>3</v>
      </c>
    </row>
    <row r="182" spans="1:18">
      <c r="A182" s="39">
        <v>0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29">
        <v>0</v>
      </c>
      <c r="K182" s="29">
        <v>0</v>
      </c>
      <c r="L182" s="29">
        <v>1.7000000000000001E-2</v>
      </c>
      <c r="M182" s="29">
        <v>0</v>
      </c>
      <c r="N182" s="29">
        <v>0.122</v>
      </c>
      <c r="O182" s="29">
        <v>0</v>
      </c>
      <c r="P182" s="29">
        <v>0</v>
      </c>
      <c r="Q182" s="14" t="e">
        <v>#DIV/0!</v>
      </c>
      <c r="R182" s="15" t="s">
        <v>4</v>
      </c>
    </row>
    <row r="183" spans="1:18">
      <c r="A183" s="39">
        <v>0</v>
      </c>
      <c r="B183" s="39">
        <v>0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29">
        <v>0</v>
      </c>
      <c r="K183" s="29">
        <v>0.34399999999999997</v>
      </c>
      <c r="L183" s="29">
        <v>0.22800000000000001</v>
      </c>
      <c r="M183" s="29">
        <v>5.0000000000000001E-3</v>
      </c>
      <c r="N183" s="29">
        <v>4.2850000000000001</v>
      </c>
      <c r="O183" s="29">
        <v>0</v>
      </c>
      <c r="P183" s="29">
        <v>0</v>
      </c>
      <c r="Q183" s="14" t="e">
        <v>#DIV/0!</v>
      </c>
      <c r="R183" s="15" t="s">
        <v>5</v>
      </c>
    </row>
    <row r="184" spans="1:18">
      <c r="A184" s="39">
        <v>0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29">
        <v>1.013E-2</v>
      </c>
      <c r="K184" s="29">
        <v>-3.5999999999999997E-4</v>
      </c>
      <c r="L184" s="29">
        <v>0.438</v>
      </c>
      <c r="M184" s="29">
        <v>0.14199999999999999</v>
      </c>
      <c r="N184" s="29">
        <v>8.5529999999999995E-2</v>
      </c>
      <c r="O184" s="29">
        <v>0</v>
      </c>
      <c r="P184" s="29">
        <v>0</v>
      </c>
      <c r="Q184" s="14" t="e">
        <v>#DIV/0!</v>
      </c>
      <c r="R184" s="15" t="s">
        <v>32</v>
      </c>
    </row>
    <row r="185" spans="1:18">
      <c r="A185" s="40">
        <v>0</v>
      </c>
      <c r="B185" s="40">
        <v>0</v>
      </c>
      <c r="C185" s="40">
        <v>0</v>
      </c>
      <c r="D185" s="40">
        <v>0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31">
        <v>0</v>
      </c>
      <c r="K185" s="31">
        <v>0</v>
      </c>
      <c r="L185" s="31">
        <v>0.68900000000000006</v>
      </c>
      <c r="M185" s="31">
        <v>0</v>
      </c>
      <c r="N185" s="41">
        <v>4.5395300000000001</v>
      </c>
      <c r="O185" s="41">
        <v>0.34399999999999997</v>
      </c>
      <c r="P185" s="41">
        <v>0</v>
      </c>
      <c r="Q185" s="14"/>
      <c r="R185" s="15" t="s">
        <v>6</v>
      </c>
    </row>
    <row r="186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>
        <v>6.1016216675758596E-4</v>
      </c>
      <c r="M186" s="18">
        <v>0</v>
      </c>
      <c r="N186" s="18">
        <v>4.2221204426698706E-3</v>
      </c>
      <c r="O186" s="18">
        <v>2.5587473705802498E-4</v>
      </c>
      <c r="P186" s="18">
        <v>0</v>
      </c>
      <c r="Q186" s="14"/>
      <c r="R186" s="19" t="s">
        <v>7</v>
      </c>
    </row>
    <row r="187" spans="1:18">
      <c r="A187" s="195" t="s">
        <v>45</v>
      </c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42"/>
      <c r="P187" s="42"/>
      <c r="Q187" s="14"/>
      <c r="R187" s="10"/>
    </row>
    <row r="188" spans="1:18">
      <c r="A188" s="39">
        <v>0</v>
      </c>
      <c r="B188" s="39">
        <v>0</v>
      </c>
      <c r="C188" s="39"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  <c r="Q188" s="14" t="e">
        <v>#DIV/0!</v>
      </c>
      <c r="R188" s="15" t="s">
        <v>3</v>
      </c>
    </row>
    <row r="189" spans="1:18">
      <c r="A189" s="39">
        <v>0</v>
      </c>
      <c r="B189" s="39">
        <v>0</v>
      </c>
      <c r="C189" s="39">
        <v>0</v>
      </c>
      <c r="D189" s="43">
        <v>0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29">
        <v>0</v>
      </c>
      <c r="K189" s="29">
        <v>0</v>
      </c>
      <c r="L189" s="29">
        <v>0</v>
      </c>
      <c r="M189" s="29">
        <v>-15.25</v>
      </c>
      <c r="N189" s="29">
        <v>-0.26700000000000002</v>
      </c>
      <c r="O189" s="29">
        <v>0</v>
      </c>
      <c r="P189" s="29">
        <v>0</v>
      </c>
      <c r="Q189" s="14" t="e">
        <v>#DIV/0!</v>
      </c>
      <c r="R189" s="15" t="s">
        <v>4</v>
      </c>
    </row>
    <row r="190" spans="1:18">
      <c r="A190" s="39">
        <v>0</v>
      </c>
      <c r="B190" s="39">
        <v>0</v>
      </c>
      <c r="C190" s="39"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>
        <v>0</v>
      </c>
      <c r="Q190" s="14" t="e">
        <v>#DIV/0!</v>
      </c>
      <c r="R190" s="15" t="s">
        <v>5</v>
      </c>
    </row>
    <row r="191" spans="1:18">
      <c r="A191" s="39">
        <v>0</v>
      </c>
      <c r="B191" s="39">
        <v>0</v>
      </c>
      <c r="C191" s="39"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14" t="e">
        <v>#DIV/0!</v>
      </c>
      <c r="R191" s="15" t="s">
        <v>32</v>
      </c>
    </row>
    <row r="192" spans="1:18">
      <c r="A192" s="40">
        <v>0</v>
      </c>
      <c r="B192" s="40">
        <v>0</v>
      </c>
      <c r="C192" s="40">
        <v>0</v>
      </c>
      <c r="D192" s="40"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31">
        <v>0</v>
      </c>
      <c r="K192" s="31">
        <v>0</v>
      </c>
      <c r="L192" s="31">
        <v>0</v>
      </c>
      <c r="M192" s="31">
        <v>-15.25</v>
      </c>
      <c r="N192" s="31">
        <v>-0.26700000000000002</v>
      </c>
      <c r="O192" s="31">
        <v>0</v>
      </c>
      <c r="P192" s="31">
        <v>0</v>
      </c>
      <c r="Q192" s="14"/>
      <c r="R192" s="15" t="s">
        <v>6</v>
      </c>
    </row>
    <row r="193" spans="1:19">
      <c r="A193" s="195" t="s">
        <v>46</v>
      </c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42"/>
      <c r="P193" s="42"/>
      <c r="Q193" s="14"/>
      <c r="R193" s="10"/>
    </row>
    <row r="194" spans="1:19">
      <c r="A194" s="39">
        <v>0</v>
      </c>
      <c r="B194" s="39">
        <v>0</v>
      </c>
      <c r="C194" s="39"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29">
        <v>0</v>
      </c>
      <c r="K194" s="29">
        <v>0</v>
      </c>
      <c r="L194" s="29">
        <v>0.24099999999999999</v>
      </c>
      <c r="M194" s="29">
        <v>1.335</v>
      </c>
      <c r="N194" s="29">
        <v>0.497</v>
      </c>
      <c r="O194" s="29">
        <v>0.31</v>
      </c>
      <c r="P194" s="29">
        <v>3.923</v>
      </c>
      <c r="Q194" s="14">
        <v>11.654838709677419</v>
      </c>
      <c r="R194" s="15" t="s">
        <v>3</v>
      </c>
    </row>
    <row r="195" spans="1:19">
      <c r="A195" s="39">
        <v>0</v>
      </c>
      <c r="B195" s="39">
        <v>0</v>
      </c>
      <c r="C195" s="39"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29">
        <v>0</v>
      </c>
      <c r="K195" s="29">
        <v>0</v>
      </c>
      <c r="L195" s="29">
        <v>-2.1000000000000001E-2</v>
      </c>
      <c r="M195" s="29">
        <v>-0.01</v>
      </c>
      <c r="N195" s="29">
        <v>0.16</v>
      </c>
      <c r="O195" s="29">
        <v>1.1830000000000001</v>
      </c>
      <c r="P195" s="29">
        <v>4.0620000000000003</v>
      </c>
      <c r="Q195" s="14">
        <v>2.4336432797971259</v>
      </c>
      <c r="R195" s="15" t="s">
        <v>4</v>
      </c>
    </row>
    <row r="196" spans="1:19">
      <c r="A196" s="39">
        <v>0</v>
      </c>
      <c r="B196" s="39">
        <v>0</v>
      </c>
      <c r="C196" s="39"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29">
        <v>0</v>
      </c>
      <c r="K196" s="29">
        <v>0.28699999999999998</v>
      </c>
      <c r="L196" s="29">
        <v>1.6240000000000001</v>
      </c>
      <c r="M196" s="29">
        <v>-0.47599999999999998</v>
      </c>
      <c r="N196" s="29">
        <v>0.2</v>
      </c>
      <c r="O196" s="29">
        <v>1.5309999999999999</v>
      </c>
      <c r="P196" s="29">
        <v>5.2069999999999999</v>
      </c>
      <c r="Q196" s="14">
        <v>2.4010450685826257</v>
      </c>
      <c r="R196" s="15" t="s">
        <v>5</v>
      </c>
    </row>
    <row r="197" spans="1:19">
      <c r="A197" s="39">
        <v>0</v>
      </c>
      <c r="B197" s="39">
        <v>0</v>
      </c>
      <c r="C197" s="39"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29">
        <v>-2.4694199999999999</v>
      </c>
      <c r="K197" s="29">
        <v>-0.16597000000000001</v>
      </c>
      <c r="L197" s="29">
        <v>1.587</v>
      </c>
      <c r="M197" s="29">
        <v>-0.23499999999999999</v>
      </c>
      <c r="N197" s="29">
        <v>-0.1197</v>
      </c>
      <c r="O197" s="29">
        <v>2.3322500000000002</v>
      </c>
      <c r="P197" s="29">
        <v>0</v>
      </c>
      <c r="Q197" s="14">
        <v>-1</v>
      </c>
      <c r="R197" s="15" t="s">
        <v>32</v>
      </c>
    </row>
    <row r="198" spans="1:19">
      <c r="A198" s="40">
        <v>0</v>
      </c>
      <c r="B198" s="40">
        <v>0</v>
      </c>
      <c r="C198" s="40">
        <v>0</v>
      </c>
      <c r="D198" s="40">
        <v>0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31">
        <v>-2.4694199999999999</v>
      </c>
      <c r="K198" s="31">
        <v>0.12102999999999997</v>
      </c>
      <c r="L198" s="31">
        <v>3.431</v>
      </c>
      <c r="M198" s="31">
        <v>0.61399999999999999</v>
      </c>
      <c r="N198" s="31">
        <v>0.73729999999999996</v>
      </c>
      <c r="O198" s="31">
        <v>5.3562500000000002</v>
      </c>
      <c r="P198" s="31">
        <v>13.192</v>
      </c>
      <c r="Q198" s="14"/>
      <c r="R198" s="15" t="s">
        <v>6</v>
      </c>
    </row>
    <row r="199" spans="1:19">
      <c r="A199" s="177" t="s">
        <v>47</v>
      </c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26"/>
      <c r="P199" s="26"/>
      <c r="Q199" s="14"/>
      <c r="R199" s="10"/>
      <c r="S199" s="7" t="s">
        <v>48</v>
      </c>
    </row>
    <row r="200" spans="1:19">
      <c r="A200" s="13">
        <v>0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29">
        <v>0</v>
      </c>
      <c r="K200" s="29">
        <v>0</v>
      </c>
      <c r="L200" s="29">
        <v>43.361999999999995</v>
      </c>
      <c r="M200" s="29">
        <v>67.393000000000001</v>
      </c>
      <c r="N200" s="29">
        <v>77.158000000000001</v>
      </c>
      <c r="O200" s="29">
        <v>69.462999999999965</v>
      </c>
      <c r="P200" s="29">
        <v>165.60799999999998</v>
      </c>
      <c r="Q200" s="14">
        <v>1.3841181636266797</v>
      </c>
      <c r="R200" s="15" t="s">
        <v>3</v>
      </c>
    </row>
    <row r="201" spans="1:19">
      <c r="A201" s="13">
        <v>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29">
        <v>0</v>
      </c>
      <c r="K201" s="29">
        <v>0</v>
      </c>
      <c r="L201" s="29">
        <v>54.079999999999963</v>
      </c>
      <c r="M201" s="29">
        <v>9.7629999999999963</v>
      </c>
      <c r="N201" s="29">
        <v>71.937999999999988</v>
      </c>
      <c r="O201" s="29">
        <v>84.718000000000018</v>
      </c>
      <c r="P201" s="29">
        <v>162.21300000000002</v>
      </c>
      <c r="Q201" s="14">
        <v>0.9147406690431783</v>
      </c>
      <c r="R201" s="15" t="s">
        <v>4</v>
      </c>
    </row>
    <row r="202" spans="1:19">
      <c r="A202" s="13">
        <v>0</v>
      </c>
      <c r="B202" s="13">
        <v>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29">
        <v>0</v>
      </c>
      <c r="K202" s="29">
        <v>38.226000000000013</v>
      </c>
      <c r="L202" s="29">
        <v>61.491000000000042</v>
      </c>
      <c r="M202" s="29">
        <v>33.683000000000014</v>
      </c>
      <c r="N202" s="29">
        <v>52.582999999999998</v>
      </c>
      <c r="O202" s="29">
        <v>106.37899999999999</v>
      </c>
      <c r="P202" s="29">
        <v>135.28899999999996</v>
      </c>
      <c r="Q202" s="14">
        <v>0.27176416397973258</v>
      </c>
      <c r="R202" s="15" t="s">
        <v>5</v>
      </c>
    </row>
    <row r="203" spans="1:19">
      <c r="A203" s="13">
        <v>0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29">
        <v>12.113649999999996</v>
      </c>
      <c r="K203" s="29">
        <v>38.620030000000014</v>
      </c>
      <c r="L203" s="29">
        <v>67.138999999999982</v>
      </c>
      <c r="M203" s="29">
        <v>59.278000000000013</v>
      </c>
      <c r="N203" s="29">
        <v>32.477460000000008</v>
      </c>
      <c r="O203" s="29">
        <v>134.91828000000001</v>
      </c>
      <c r="P203" s="29">
        <v>0</v>
      </c>
      <c r="Q203" s="14">
        <v>-1</v>
      </c>
      <c r="R203" s="15" t="s">
        <v>32</v>
      </c>
    </row>
    <row r="204" spans="1:19">
      <c r="A204" s="30">
        <v>0</v>
      </c>
      <c r="B204" s="30">
        <v>0</v>
      </c>
      <c r="C204" s="30">
        <v>0</v>
      </c>
      <c r="D204" s="30">
        <v>0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  <c r="J204" s="31">
        <v>-2.4694199999999999</v>
      </c>
      <c r="K204" s="31">
        <v>0.12102999999999997</v>
      </c>
      <c r="L204" s="31">
        <v>226.07199999999989</v>
      </c>
      <c r="M204" s="31">
        <v>170.2640000000001</v>
      </c>
      <c r="N204" s="31">
        <v>234.15646000000001</v>
      </c>
      <c r="O204" s="31">
        <v>395.47827999999993</v>
      </c>
      <c r="P204" s="31">
        <v>617.4799999999999</v>
      </c>
      <c r="Q204" s="14"/>
      <c r="R204" s="15" t="s">
        <v>6</v>
      </c>
    </row>
    <row r="205" spans="1:19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>
        <v>0.20020403681164137</v>
      </c>
      <c r="M205" s="34">
        <v>0.15816045487015196</v>
      </c>
      <c r="N205" s="34">
        <v>0.21778395044183205</v>
      </c>
      <c r="O205" s="34">
        <v>0.29416540961383714</v>
      </c>
      <c r="P205" s="34">
        <v>0.33929237344946139</v>
      </c>
      <c r="Q205" s="14"/>
      <c r="R205" s="19" t="s">
        <v>49</v>
      </c>
    </row>
    <row r="206" spans="1:19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>
        <v>-1.04901150877534</v>
      </c>
      <c r="L206" s="32">
        <v>1866.9005205320991</v>
      </c>
      <c r="M206" s="32">
        <v>-0.24685940762234959</v>
      </c>
      <c r="N206" s="32">
        <v>0.37525525066954768</v>
      </c>
      <c r="O206" s="32">
        <v>0.68894883361321702</v>
      </c>
      <c r="P206" s="32">
        <v>0.56134996844833052</v>
      </c>
      <c r="Q206" s="14"/>
      <c r="R206" s="25" t="s">
        <v>33</v>
      </c>
    </row>
    <row r="207" spans="1:19">
      <c r="A207" s="177" t="s">
        <v>50</v>
      </c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26"/>
      <c r="P207" s="26"/>
      <c r="Q207" s="14"/>
      <c r="R207" s="19"/>
    </row>
    <row r="208" spans="1:19">
      <c r="A208" s="13">
        <v>0</v>
      </c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29">
        <v>0</v>
      </c>
      <c r="K208" s="29">
        <v>0</v>
      </c>
      <c r="L208" s="29">
        <v>73.526999999999987</v>
      </c>
      <c r="M208" s="29">
        <v>106.914</v>
      </c>
      <c r="N208" s="29">
        <v>114.72499999999999</v>
      </c>
      <c r="O208" s="29">
        <v>107.22299999999996</v>
      </c>
      <c r="P208" s="29">
        <v>205.43499999999997</v>
      </c>
      <c r="Q208" s="14">
        <v>0.91596019510739346</v>
      </c>
      <c r="R208" s="15" t="s">
        <v>3</v>
      </c>
    </row>
    <row r="209" spans="1:18">
      <c r="A209" s="13">
        <v>0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29">
        <v>0</v>
      </c>
      <c r="K209" s="29">
        <v>0</v>
      </c>
      <c r="L209" s="29">
        <v>85.659999999999968</v>
      </c>
      <c r="M209" s="29">
        <v>48.922999999999988</v>
      </c>
      <c r="N209" s="29">
        <v>109.56599999999997</v>
      </c>
      <c r="O209" s="29">
        <v>124.37700000000001</v>
      </c>
      <c r="P209" s="29">
        <v>202.20200000000003</v>
      </c>
      <c r="Q209" s="14">
        <v>0.62571858140974634</v>
      </c>
      <c r="R209" s="15" t="s">
        <v>4</v>
      </c>
    </row>
    <row r="210" spans="1:18">
      <c r="A210" s="13">
        <v>0</v>
      </c>
      <c r="B210" s="13">
        <v>0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29">
        <v>0</v>
      </c>
      <c r="K210" s="29">
        <v>0</v>
      </c>
      <c r="L210" s="29">
        <v>93.696000000000026</v>
      </c>
      <c r="M210" s="29">
        <v>72.922000000000011</v>
      </c>
      <c r="N210" s="29">
        <v>91.057999999999993</v>
      </c>
      <c r="O210" s="29">
        <v>148.19099999999997</v>
      </c>
      <c r="P210" s="29">
        <v>191.30599999999995</v>
      </c>
      <c r="Q210" s="14">
        <v>0.29094209499902135</v>
      </c>
      <c r="R210" s="15" t="s">
        <v>5</v>
      </c>
    </row>
    <row r="211" spans="1:18">
      <c r="A211" s="13">
        <v>0</v>
      </c>
      <c r="B211" s="13">
        <v>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29">
        <v>0</v>
      </c>
      <c r="K211" s="29">
        <v>69.374319999999983</v>
      </c>
      <c r="L211" s="29">
        <v>99.540999999999983</v>
      </c>
      <c r="M211" s="29">
        <v>97.404000000000011</v>
      </c>
      <c r="N211" s="29">
        <v>70.476660000000024</v>
      </c>
      <c r="O211" s="29">
        <v>176.35306000000003</v>
      </c>
      <c r="P211" s="29">
        <v>45.277666666666676</v>
      </c>
      <c r="Q211" s="14">
        <v>-0.74325556547379068</v>
      </c>
      <c r="R211" s="15" t="s">
        <v>32</v>
      </c>
    </row>
    <row r="212" spans="1:18">
      <c r="A212" s="30">
        <v>0</v>
      </c>
      <c r="B212" s="30">
        <v>0</v>
      </c>
      <c r="C212" s="30">
        <v>0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1">
        <v>98.408500000000004</v>
      </c>
      <c r="K212" s="31">
        <v>118.31131999999999</v>
      </c>
      <c r="L212" s="31">
        <v>352.42399999999986</v>
      </c>
      <c r="M212" s="31">
        <v>326.31000000000006</v>
      </c>
      <c r="N212" s="31">
        <v>385.82566000000003</v>
      </c>
      <c r="O212" s="31">
        <v>556.14405999999997</v>
      </c>
      <c r="P212" s="31">
        <v>798.59066666666661</v>
      </c>
      <c r="Q212" s="14"/>
      <c r="R212" s="15" t="s">
        <v>6</v>
      </c>
    </row>
    <row r="213" spans="1:18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>
        <v>0.31209839108472481</v>
      </c>
      <c r="M213" s="34">
        <v>0.30311362371775169</v>
      </c>
      <c r="N213" s="34">
        <v>0.35884825221831229</v>
      </c>
      <c r="O213" s="34">
        <v>0.41367213697349553</v>
      </c>
      <c r="P213" s="34">
        <v>0.43880890507857911</v>
      </c>
      <c r="Q213" s="14"/>
      <c r="R213" s="19" t="s">
        <v>51</v>
      </c>
    </row>
    <row r="214" spans="1:18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>
        <v>0.20224696037435774</v>
      </c>
      <c r="L214" s="32">
        <v>1.9787851238579695</v>
      </c>
      <c r="M214" s="32">
        <v>-7.4098245295439069E-2</v>
      </c>
      <c r="N214" s="32">
        <v>0.18238993595047637</v>
      </c>
      <c r="O214" s="32">
        <v>0.44143875759844464</v>
      </c>
      <c r="P214" s="32">
        <v>0.43594209505117543</v>
      </c>
      <c r="Q214" s="14"/>
      <c r="R214" s="25" t="s">
        <v>33</v>
      </c>
    </row>
    <row r="215" spans="1:18">
      <c r="A215" s="173" t="s">
        <v>52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24"/>
      <c r="P215" s="24"/>
      <c r="Q215" s="14"/>
      <c r="R215" s="10"/>
    </row>
    <row r="216" spans="1:18">
      <c r="A216" s="37">
        <v>0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8">
        <v>0</v>
      </c>
      <c r="K216" s="38">
        <v>0</v>
      </c>
      <c r="L216" s="38">
        <v>0.6</v>
      </c>
      <c r="M216" s="38">
        <v>7.9489999999999998</v>
      </c>
      <c r="N216" s="38">
        <v>6.5309999999999997</v>
      </c>
      <c r="O216" s="38">
        <v>6.2190000000000003</v>
      </c>
      <c r="P216" s="38">
        <v>6.4320000000000004</v>
      </c>
      <c r="Q216" s="14">
        <v>3.4249879401833105E-2</v>
      </c>
      <c r="R216" s="15" t="s">
        <v>3</v>
      </c>
    </row>
    <row r="217" spans="1:18">
      <c r="A217" s="39">
        <v>0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29">
        <v>0</v>
      </c>
      <c r="K217" s="29">
        <v>0</v>
      </c>
      <c r="L217" s="29">
        <v>1.1910000000000001</v>
      </c>
      <c r="M217" s="29">
        <v>6.6719999999999997</v>
      </c>
      <c r="N217" s="29">
        <v>6.4569999999999999</v>
      </c>
      <c r="O217" s="29">
        <v>6.3760000000000003</v>
      </c>
      <c r="P217" s="29">
        <v>6.5279999999999996</v>
      </c>
      <c r="Q217" s="14">
        <v>2.3839397741530544E-2</v>
      </c>
      <c r="R217" s="15" t="s">
        <v>4</v>
      </c>
    </row>
    <row r="218" spans="1:18">
      <c r="A218" s="39">
        <v>0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29">
        <v>0</v>
      </c>
      <c r="K218" s="29">
        <v>9.6229999999999993</v>
      </c>
      <c r="L218" s="29">
        <v>0.66500000000000004</v>
      </c>
      <c r="M218" s="29">
        <v>4.91</v>
      </c>
      <c r="N218" s="29">
        <v>6.4020000000000001</v>
      </c>
      <c r="O218" s="29">
        <v>6.4740000000000002</v>
      </c>
      <c r="P218" s="29">
        <v>6.6589999999999998</v>
      </c>
      <c r="Q218" s="14">
        <v>2.8575841828853754E-2</v>
      </c>
      <c r="R218" s="15" t="s">
        <v>5</v>
      </c>
    </row>
    <row r="219" spans="1:18">
      <c r="A219" s="39">
        <v>0</v>
      </c>
      <c r="B219" s="39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29">
        <v>7.4648100000000008</v>
      </c>
      <c r="K219" s="29">
        <v>6.5715399999999997</v>
      </c>
      <c r="L219" s="29">
        <v>0.26200000000000001</v>
      </c>
      <c r="M219" s="29">
        <v>6.5590000000000002</v>
      </c>
      <c r="N219" s="29">
        <v>6.1331800000000003</v>
      </c>
      <c r="O219" s="29">
        <v>6.2142900000000001</v>
      </c>
      <c r="P219" s="29">
        <v>0</v>
      </c>
      <c r="Q219" s="14">
        <v>-1</v>
      </c>
      <c r="R219" s="15" t="s">
        <v>32</v>
      </c>
    </row>
    <row r="220" spans="1:18">
      <c r="A220" s="40">
        <v>0</v>
      </c>
      <c r="B220" s="40">
        <v>0</v>
      </c>
      <c r="C220" s="40">
        <v>0</v>
      </c>
      <c r="D220" s="40">
        <v>0</v>
      </c>
      <c r="E220" s="40">
        <v>0</v>
      </c>
      <c r="F220" s="40">
        <v>0</v>
      </c>
      <c r="G220" s="40">
        <v>0</v>
      </c>
      <c r="H220" s="40">
        <v>0</v>
      </c>
      <c r="I220" s="40">
        <v>0</v>
      </c>
      <c r="J220" s="31">
        <v>0</v>
      </c>
      <c r="K220" s="31">
        <v>0</v>
      </c>
      <c r="L220" s="31">
        <v>2.718</v>
      </c>
      <c r="M220" s="31">
        <v>26.09</v>
      </c>
      <c r="N220" s="31">
        <v>25.52318</v>
      </c>
      <c r="O220" s="31">
        <v>25.283290000000001</v>
      </c>
      <c r="P220" s="31">
        <v>26.158666666666665</v>
      </c>
      <c r="Q220" s="14"/>
      <c r="R220" s="15" t="s">
        <v>6</v>
      </c>
    </row>
    <row r="221" spans="1:18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>
        <v>2.4069967623325376E-3</v>
      </c>
      <c r="M221" s="34">
        <v>2.4235341983991111E-2</v>
      </c>
      <c r="N221" s="34">
        <v>2.3738567657872685E-2</v>
      </c>
      <c r="O221" s="34">
        <v>1.8806265060208702E-2</v>
      </c>
      <c r="P221" s="34">
        <v>1.4373641412850045E-2</v>
      </c>
      <c r="Q221" s="14"/>
      <c r="R221" s="19" t="s">
        <v>7</v>
      </c>
    </row>
    <row r="222" spans="1:18">
      <c r="A222" s="177" t="s">
        <v>53</v>
      </c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26"/>
      <c r="P222" s="26"/>
      <c r="Q222" s="14"/>
      <c r="R222" s="10"/>
    </row>
    <row r="223" spans="1:18">
      <c r="A223" s="39">
        <v>0</v>
      </c>
      <c r="B223" s="39">
        <v>0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29">
        <v>0</v>
      </c>
      <c r="K223" s="29">
        <v>0</v>
      </c>
      <c r="L223" s="29">
        <v>42.520999999999994</v>
      </c>
      <c r="M223" s="29">
        <v>58.109000000000002</v>
      </c>
      <c r="N223" s="29">
        <v>70.13</v>
      </c>
      <c r="O223" s="29">
        <v>62.933999999999962</v>
      </c>
      <c r="P223" s="29">
        <v>155.25299999999999</v>
      </c>
      <c r="Q223" s="14">
        <v>1.4669177233292032</v>
      </c>
      <c r="R223" s="15" t="s">
        <v>3</v>
      </c>
    </row>
    <row r="224" spans="1:18">
      <c r="A224" s="39">
        <v>0</v>
      </c>
      <c r="B224" s="39">
        <v>0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29">
        <v>0</v>
      </c>
      <c r="K224" s="29">
        <v>0</v>
      </c>
      <c r="L224" s="29">
        <v>52.909999999999961</v>
      </c>
      <c r="M224" s="29">
        <v>3.1009999999999964</v>
      </c>
      <c r="N224" s="29">
        <v>65.320999999999998</v>
      </c>
      <c r="O224" s="29">
        <v>77.159000000000006</v>
      </c>
      <c r="P224" s="29">
        <v>151.62300000000002</v>
      </c>
      <c r="Q224" s="14">
        <v>0.96507212379631668</v>
      </c>
      <c r="R224" s="15" t="s">
        <v>4</v>
      </c>
    </row>
    <row r="225" spans="1:18">
      <c r="A225" s="39">
        <v>0</v>
      </c>
      <c r="B225" s="39">
        <v>0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29">
        <v>0</v>
      </c>
      <c r="K225" s="29">
        <v>28.316000000000017</v>
      </c>
      <c r="L225" s="29">
        <v>59.202000000000041</v>
      </c>
      <c r="M225" s="29">
        <v>29.249000000000013</v>
      </c>
      <c r="N225" s="29">
        <v>45.980999999999995</v>
      </c>
      <c r="O225" s="29">
        <v>98.373999999999981</v>
      </c>
      <c r="P225" s="29">
        <v>123.42299999999997</v>
      </c>
      <c r="Q225" s="14">
        <v>0.25463028849086133</v>
      </c>
      <c r="R225" s="15" t="s">
        <v>5</v>
      </c>
    </row>
    <row r="226" spans="1:18">
      <c r="A226" s="39">
        <v>0</v>
      </c>
      <c r="B226" s="39">
        <v>0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29">
        <v>7.1182599999999958</v>
      </c>
      <c r="K226" s="29">
        <v>32.214460000000017</v>
      </c>
      <c r="L226" s="29">
        <v>65.289999999999978</v>
      </c>
      <c r="M226" s="29">
        <v>52.954000000000015</v>
      </c>
      <c r="N226" s="29">
        <v>26.46398000000001</v>
      </c>
      <c r="O226" s="29">
        <v>126.37174</v>
      </c>
      <c r="P226" s="29">
        <v>0</v>
      </c>
      <c r="Q226" s="14">
        <v>-1</v>
      </c>
      <c r="R226" s="15" t="s">
        <v>32</v>
      </c>
    </row>
    <row r="227" spans="1:18">
      <c r="A227" s="40">
        <v>0</v>
      </c>
      <c r="B227" s="40">
        <v>0</v>
      </c>
      <c r="C227" s="40">
        <v>0</v>
      </c>
      <c r="D227" s="40">
        <v>0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31">
        <v>0</v>
      </c>
      <c r="K227" s="31">
        <v>0</v>
      </c>
      <c r="L227" s="31">
        <v>219.92299999999989</v>
      </c>
      <c r="M227" s="31">
        <v>143.56000000000009</v>
      </c>
      <c r="N227" s="31">
        <v>207.89598000000001</v>
      </c>
      <c r="O227" s="31">
        <v>364.83873999999992</v>
      </c>
      <c r="P227" s="31">
        <v>573.73199999999997</v>
      </c>
      <c r="Q227" s="14"/>
      <c r="R227" s="15" t="s">
        <v>6</v>
      </c>
    </row>
    <row r="228" spans="1:18">
      <c r="A228" s="175" t="s">
        <v>54</v>
      </c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44"/>
      <c r="P228" s="44"/>
      <c r="Q228" s="14"/>
      <c r="R228" s="10"/>
    </row>
    <row r="229" spans="1:18">
      <c r="A229" s="39">
        <v>0</v>
      </c>
      <c r="B229" s="39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29">
        <v>0</v>
      </c>
      <c r="K229" s="29">
        <v>0</v>
      </c>
      <c r="L229" s="29">
        <v>0.30399999999999999</v>
      </c>
      <c r="M229" s="29">
        <v>0.58899999999999997</v>
      </c>
      <c r="N229" s="29">
        <v>2.9000000000000001E-2</v>
      </c>
      <c r="O229" s="29">
        <v>4.5999999999999999E-2</v>
      </c>
      <c r="P229" s="29">
        <v>0.14299999999999999</v>
      </c>
      <c r="Q229" s="14">
        <v>2.1086956521739126</v>
      </c>
      <c r="R229" s="15" t="s">
        <v>3</v>
      </c>
    </row>
    <row r="230" spans="1:18">
      <c r="A230" s="39">
        <v>0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29">
        <v>0</v>
      </c>
      <c r="K230" s="29">
        <v>0</v>
      </c>
      <c r="L230" s="29">
        <v>0.84699999999999998</v>
      </c>
      <c r="M230" s="29">
        <v>-1.173</v>
      </c>
      <c r="N230" s="29">
        <v>1.2999999999999999E-2</v>
      </c>
      <c r="O230" s="29">
        <v>4.7E-2</v>
      </c>
      <c r="P230" s="29">
        <v>0.255</v>
      </c>
      <c r="Q230" s="14">
        <v>4.4255319148936172</v>
      </c>
      <c r="R230" s="15" t="s">
        <v>4</v>
      </c>
    </row>
    <row r="231" spans="1:18">
      <c r="A231" s="39">
        <v>0</v>
      </c>
      <c r="B231" s="39">
        <v>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29">
        <v>0</v>
      </c>
      <c r="K231" s="29">
        <v>0.749</v>
      </c>
      <c r="L231" s="29">
        <v>0.42899999999999999</v>
      </c>
      <c r="M231" s="29">
        <v>3.5999999999999997E-2</v>
      </c>
      <c r="N231" s="29">
        <v>8.3000000000000004E-2</v>
      </c>
      <c r="O231" s="29">
        <v>0.46700000000000003</v>
      </c>
      <c r="P231" s="29">
        <v>9.9000000000000005E-2</v>
      </c>
      <c r="Q231" s="14">
        <v>-0.78800856531049246</v>
      </c>
      <c r="R231" s="15" t="s">
        <v>5</v>
      </c>
    </row>
    <row r="232" spans="1:18">
      <c r="A232" s="39">
        <v>0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29">
        <v>0.16961999999999999</v>
      </c>
      <c r="K232" s="29">
        <v>7.3290000000000008E-2</v>
      </c>
      <c r="L232" s="29">
        <v>0.9</v>
      </c>
      <c r="M232" s="29">
        <v>-0.108</v>
      </c>
      <c r="N232" s="29">
        <v>2.206E-2</v>
      </c>
      <c r="O232" s="29">
        <v>0.35849999999999999</v>
      </c>
      <c r="P232" s="29">
        <v>0</v>
      </c>
      <c r="Q232" s="14">
        <v>-1</v>
      </c>
      <c r="R232" s="15" t="s">
        <v>32</v>
      </c>
    </row>
    <row r="233" spans="1:18">
      <c r="A233" s="40">
        <v>0</v>
      </c>
      <c r="B233" s="40">
        <v>0</v>
      </c>
      <c r="C233" s="40">
        <v>0</v>
      </c>
      <c r="D233" s="40">
        <v>0</v>
      </c>
      <c r="E233" s="40">
        <v>0</v>
      </c>
      <c r="F233" s="40">
        <v>0</v>
      </c>
      <c r="G233" s="40">
        <v>0</v>
      </c>
      <c r="H233" s="40">
        <v>0</v>
      </c>
      <c r="I233" s="40">
        <v>0</v>
      </c>
      <c r="J233" s="31">
        <v>0.16961999999999999</v>
      </c>
      <c r="K233" s="31">
        <v>0.82228999999999997</v>
      </c>
      <c r="L233" s="31">
        <v>2.48</v>
      </c>
      <c r="M233" s="31">
        <v>-0.65600000000000003</v>
      </c>
      <c r="N233" s="31">
        <v>0.14706</v>
      </c>
      <c r="O233" s="31">
        <v>0.91850000000000009</v>
      </c>
      <c r="P233" s="31">
        <v>0.66266666666666663</v>
      </c>
      <c r="Q233" s="14"/>
      <c r="R233" s="15" t="s">
        <v>6</v>
      </c>
    </row>
    <row r="234" spans="1:18">
      <c r="A234" s="175" t="s">
        <v>55</v>
      </c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44"/>
      <c r="P234" s="44"/>
      <c r="Q234" s="14"/>
      <c r="R234" s="19"/>
    </row>
    <row r="235" spans="1:18">
      <c r="A235" s="45" t="s">
        <v>10</v>
      </c>
      <c r="B235" s="45" t="s">
        <v>10</v>
      </c>
      <c r="C235" s="45" t="s">
        <v>10</v>
      </c>
      <c r="D235" s="45" t="s">
        <v>10</v>
      </c>
      <c r="E235" s="45" t="s">
        <v>10</v>
      </c>
      <c r="F235" s="45" t="s">
        <v>10</v>
      </c>
      <c r="G235" s="45" t="s">
        <v>10</v>
      </c>
      <c r="H235" s="45" t="s">
        <v>10</v>
      </c>
      <c r="I235" s="45" t="s">
        <v>10</v>
      </c>
      <c r="J235" s="46" t="s">
        <v>10</v>
      </c>
      <c r="K235" s="46" t="s">
        <v>10</v>
      </c>
      <c r="L235" s="46">
        <v>7.1494085275510934E-3</v>
      </c>
      <c r="M235" s="46">
        <v>1.0136123492058028E-2</v>
      </c>
      <c r="N235" s="46">
        <v>4.135177527449024E-4</v>
      </c>
      <c r="O235" s="46">
        <v>7.3092446054596918E-4</v>
      </c>
      <c r="P235" s="46">
        <v>9.2107720945811032E-4</v>
      </c>
      <c r="Q235" s="14"/>
      <c r="R235" s="15" t="s">
        <v>3</v>
      </c>
    </row>
    <row r="236" spans="1:18">
      <c r="A236" s="45" t="s">
        <v>10</v>
      </c>
      <c r="B236" s="45" t="s">
        <v>10</v>
      </c>
      <c r="C236" s="45" t="s">
        <v>10</v>
      </c>
      <c r="D236" s="45" t="s">
        <v>10</v>
      </c>
      <c r="E236" s="45" t="s">
        <v>10</v>
      </c>
      <c r="F236" s="45" t="s">
        <v>10</v>
      </c>
      <c r="G236" s="45" t="s">
        <v>10</v>
      </c>
      <c r="H236" s="45" t="s">
        <v>10</v>
      </c>
      <c r="I236" s="45" t="s">
        <v>10</v>
      </c>
      <c r="J236" s="46" t="s">
        <v>10</v>
      </c>
      <c r="K236" s="46" t="s">
        <v>10</v>
      </c>
      <c r="L236" s="46">
        <v>1.600831600831602E-2</v>
      </c>
      <c r="M236" s="46">
        <v>-0.37826507578200624</v>
      </c>
      <c r="N236" s="46">
        <v>1.990171614029179E-4</v>
      </c>
      <c r="O236" s="46">
        <v>6.0913179279150839E-4</v>
      </c>
      <c r="P236" s="46">
        <v>1.6818028927009752E-3</v>
      </c>
      <c r="Q236" s="14"/>
      <c r="R236" s="15" t="s">
        <v>4</v>
      </c>
    </row>
    <row r="237" spans="1:18">
      <c r="A237" s="45" t="s">
        <v>10</v>
      </c>
      <c r="B237" s="45" t="s">
        <v>10</v>
      </c>
      <c r="C237" s="45" t="s">
        <v>10</v>
      </c>
      <c r="D237" s="45" t="s">
        <v>10</v>
      </c>
      <c r="E237" s="45" t="s">
        <v>10</v>
      </c>
      <c r="F237" s="45" t="s">
        <v>10</v>
      </c>
      <c r="G237" s="45" t="s">
        <v>10</v>
      </c>
      <c r="H237" s="45" t="s">
        <v>10</v>
      </c>
      <c r="I237" s="45" t="s">
        <v>10</v>
      </c>
      <c r="J237" s="46" t="s">
        <v>10</v>
      </c>
      <c r="K237" s="46">
        <v>2.6451476197202978E-2</v>
      </c>
      <c r="L237" s="46">
        <v>7.2463768115941978E-3</v>
      </c>
      <c r="M237" s="46">
        <v>1.2308113097883682E-3</v>
      </c>
      <c r="N237" s="46">
        <v>1.8050934081468436E-3</v>
      </c>
      <c r="O237" s="46">
        <v>4.7471892979852413E-3</v>
      </c>
      <c r="P237" s="46">
        <v>8.0211954011813057E-4</v>
      </c>
      <c r="Q237" s="14"/>
      <c r="R237" s="15" t="s">
        <v>5</v>
      </c>
    </row>
    <row r="238" spans="1:18">
      <c r="A238" s="45" t="s">
        <v>10</v>
      </c>
      <c r="B238" s="45" t="s">
        <v>10</v>
      </c>
      <c r="C238" s="45" t="s">
        <v>10</v>
      </c>
      <c r="D238" s="45" t="s">
        <v>10</v>
      </c>
      <c r="E238" s="45" t="s">
        <v>10</v>
      </c>
      <c r="F238" s="45" t="s">
        <v>10</v>
      </c>
      <c r="G238" s="45" t="s">
        <v>10</v>
      </c>
      <c r="H238" s="45" t="s">
        <v>10</v>
      </c>
      <c r="I238" s="45" t="s">
        <v>10</v>
      </c>
      <c r="J238" s="46">
        <v>2.382885705214478E-2</v>
      </c>
      <c r="K238" s="46">
        <v>2.275065296764247E-3</v>
      </c>
      <c r="L238" s="46">
        <v>1.3784653086230668E-2</v>
      </c>
      <c r="M238" s="46">
        <v>-2.0395059863277556E-3</v>
      </c>
      <c r="N238" s="46">
        <v>8.3358587786115288E-4</v>
      </c>
      <c r="O238" s="46">
        <v>2.8368684327682754E-3</v>
      </c>
      <c r="P238" s="46" t="s">
        <v>10</v>
      </c>
      <c r="Q238" s="14"/>
      <c r="R238" s="15" t="s">
        <v>32</v>
      </c>
    </row>
    <row r="239" spans="1:18">
      <c r="A239" s="34" t="s">
        <v>10</v>
      </c>
      <c r="B239" s="34" t="s">
        <v>10</v>
      </c>
      <c r="C239" s="34" t="s">
        <v>10</v>
      </c>
      <c r="D239" s="34" t="s">
        <v>10</v>
      </c>
      <c r="E239" s="34" t="s">
        <v>10</v>
      </c>
      <c r="F239" s="34" t="s">
        <v>10</v>
      </c>
      <c r="G239" s="34" t="s">
        <v>10</v>
      </c>
      <c r="H239" s="34" t="s">
        <v>10</v>
      </c>
      <c r="I239" s="34" t="s">
        <v>10</v>
      </c>
      <c r="J239" s="47" t="s">
        <v>10</v>
      </c>
      <c r="K239" s="47" t="s">
        <v>10</v>
      </c>
      <c r="L239" s="47">
        <v>1.1276674108665312E-2</v>
      </c>
      <c r="M239" s="47">
        <v>-4.5695179715798248E-3</v>
      </c>
      <c r="N239" s="47">
        <v>7.0737298527850316E-4</v>
      </c>
      <c r="O239" s="47">
        <v>2.5175506307252358E-3</v>
      </c>
      <c r="P239" s="47">
        <v>1.1550108180590705E-3</v>
      </c>
      <c r="Q239" s="14"/>
      <c r="R239" s="15" t="s">
        <v>6</v>
      </c>
    </row>
    <row r="240" spans="1:18">
      <c r="A240" s="177" t="s">
        <v>56</v>
      </c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26"/>
      <c r="P240" s="26"/>
      <c r="Q240" s="14"/>
      <c r="R240" s="10"/>
    </row>
    <row r="241" spans="1:19">
      <c r="A241" s="13">
        <v>0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29">
        <v>0</v>
      </c>
      <c r="K241" s="29">
        <v>0</v>
      </c>
      <c r="L241" s="29">
        <v>42.457999999999998</v>
      </c>
      <c r="M241" s="29">
        <v>58.854999999999997</v>
      </c>
      <c r="N241" s="29">
        <v>70.597999999999999</v>
      </c>
      <c r="O241" s="29">
        <v>63.198</v>
      </c>
      <c r="P241" s="29">
        <v>159.03299999999999</v>
      </c>
      <c r="Q241" s="14">
        <v>1.5164245703977972</v>
      </c>
      <c r="R241" s="15" t="s">
        <v>3</v>
      </c>
    </row>
    <row r="242" spans="1:19">
      <c r="A242" s="13">
        <v>0</v>
      </c>
      <c r="B242" s="13">
        <v>0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29">
        <v>0</v>
      </c>
      <c r="K242" s="29">
        <v>0</v>
      </c>
      <c r="L242" s="29">
        <v>52.042000000000002</v>
      </c>
      <c r="M242" s="29">
        <v>4.2640000000000002</v>
      </c>
      <c r="N242" s="29">
        <v>65.468000000000004</v>
      </c>
      <c r="O242" s="29">
        <v>78.295000000000002</v>
      </c>
      <c r="P242" s="29">
        <v>155.43</v>
      </c>
      <c r="Q242" s="14">
        <v>0.98518423909572772</v>
      </c>
      <c r="R242" s="15" t="s">
        <v>4</v>
      </c>
    </row>
    <row r="243" spans="1:19">
      <c r="A243" s="13">
        <v>0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29">
        <v>0</v>
      </c>
      <c r="K243" s="29">
        <v>27.853999999999999</v>
      </c>
      <c r="L243" s="29">
        <v>60.396999999999998</v>
      </c>
      <c r="M243" s="29">
        <v>28.736999999999998</v>
      </c>
      <c r="N243" s="29">
        <v>46.097999999999999</v>
      </c>
      <c r="O243" s="29">
        <v>99.438000000000002</v>
      </c>
      <c r="P243" s="29">
        <v>128.53100000000001</v>
      </c>
      <c r="Q243" s="14">
        <v>0.29257426738269077</v>
      </c>
      <c r="R243" s="15" t="s">
        <v>5</v>
      </c>
    </row>
    <row r="244" spans="1:19">
      <c r="A244" s="13">
        <v>0</v>
      </c>
      <c r="B244" s="13">
        <v>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29">
        <v>4.4792399999999999</v>
      </c>
      <c r="K244" s="29">
        <v>31.975189999999998</v>
      </c>
      <c r="L244" s="29">
        <v>65.977000000000004</v>
      </c>
      <c r="M244" s="29">
        <v>68.076999999999998</v>
      </c>
      <c r="N244" s="29">
        <v>26.589220000000001</v>
      </c>
      <c r="O244" s="29">
        <v>128.34549000000001</v>
      </c>
      <c r="P244" s="29">
        <v>0</v>
      </c>
      <c r="Q244" s="14">
        <v>-1</v>
      </c>
      <c r="R244" s="15" t="s">
        <v>32</v>
      </c>
    </row>
    <row r="245" spans="1:19">
      <c r="A245" s="30">
        <v>0</v>
      </c>
      <c r="B245" s="30">
        <v>0</v>
      </c>
      <c r="C245" s="30">
        <v>0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1">
        <v>17.920000000000002</v>
      </c>
      <c r="K245" s="31">
        <v>103.52</v>
      </c>
      <c r="L245" s="31">
        <v>220.874</v>
      </c>
      <c r="M245" s="31">
        <v>159.93299999999999</v>
      </c>
      <c r="N245" s="31">
        <v>208.75322</v>
      </c>
      <c r="O245" s="31">
        <v>369.27648999999997</v>
      </c>
      <c r="P245" s="31">
        <v>590.6586666666667</v>
      </c>
      <c r="Q245" s="14"/>
      <c r="R245" s="15" t="s">
        <v>6</v>
      </c>
    </row>
    <row r="246" spans="1:19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>
        <v>0.19560081047955738</v>
      </c>
      <c r="M246" s="34">
        <v>0.14856385394885588</v>
      </c>
      <c r="N246" s="34">
        <v>0.19415693643067913</v>
      </c>
      <c r="O246" s="34">
        <v>0.27467594412924534</v>
      </c>
      <c r="P246" s="34">
        <v>0.32455461053285556</v>
      </c>
      <c r="Q246" s="14"/>
      <c r="R246" s="19" t="s">
        <v>57</v>
      </c>
    </row>
    <row r="247" spans="1:19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>
        <v>-0.27590843648414931</v>
      </c>
      <c r="N247" s="36">
        <v>0.30525420019633231</v>
      </c>
      <c r="O247" s="36">
        <v>0.76896188715077041</v>
      </c>
      <c r="P247" s="36">
        <v>0.59950249382696086</v>
      </c>
      <c r="Q247" s="14"/>
      <c r="R247" s="25" t="s">
        <v>33</v>
      </c>
    </row>
    <row r="248" spans="1:19" hidden="1">
      <c r="A248" s="183"/>
      <c r="B248" s="184"/>
      <c r="C248" s="184"/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26"/>
      <c r="P248" s="26"/>
      <c r="Q248" s="14"/>
      <c r="R248" s="10"/>
    </row>
    <row r="249" spans="1:19" hidden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14"/>
      <c r="R249" s="15"/>
      <c r="S249" s="33"/>
    </row>
    <row r="250" spans="1:19" hidden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14"/>
      <c r="R250" s="15"/>
    </row>
    <row r="251" spans="1:19" hidden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14"/>
      <c r="R251" s="15"/>
    </row>
    <row r="252" spans="1:19" hidden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14"/>
      <c r="R252" s="15"/>
    </row>
    <row r="253" spans="1:19" hidden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14"/>
      <c r="R253" s="15"/>
      <c r="S253" s="33"/>
    </row>
    <row r="254" spans="1:19" hidden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14"/>
      <c r="R254" s="19"/>
      <c r="S254" s="33"/>
    </row>
    <row r="255" spans="1:19" hidden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14"/>
      <c r="R255" s="51"/>
    </row>
    <row r="256" spans="1:19">
      <c r="A256" s="224" t="s">
        <v>58</v>
      </c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"/>
      <c r="P256" s="22"/>
      <c r="Q256" s="14"/>
      <c r="R256" s="10"/>
    </row>
    <row r="257" spans="1:18">
      <c r="A257" s="225" t="s">
        <v>59</v>
      </c>
      <c r="B257" s="225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52"/>
      <c r="P257" s="52"/>
      <c r="Q257" s="14"/>
      <c r="R257" s="10"/>
    </row>
    <row r="258" spans="1:18">
      <c r="A258" s="39" t="s">
        <v>10</v>
      </c>
      <c r="B258" s="39" t="s">
        <v>10</v>
      </c>
      <c r="C258" s="39" t="s">
        <v>10</v>
      </c>
      <c r="D258" s="39" t="s">
        <v>10</v>
      </c>
      <c r="E258" s="39" t="s">
        <v>10</v>
      </c>
      <c r="F258" s="39" t="s">
        <v>10</v>
      </c>
      <c r="G258" s="39" t="s">
        <v>10</v>
      </c>
      <c r="H258" s="39" t="s">
        <v>10</v>
      </c>
      <c r="I258" s="39" t="s">
        <v>10</v>
      </c>
      <c r="J258" s="39" t="s">
        <v>10</v>
      </c>
      <c r="K258" s="39" t="s">
        <v>10</v>
      </c>
      <c r="L258" s="39">
        <v>30.164999999999999</v>
      </c>
      <c r="M258" s="39">
        <v>39.521000000000001</v>
      </c>
      <c r="N258" s="39">
        <v>37.567</v>
      </c>
      <c r="O258" s="39">
        <v>37.76</v>
      </c>
      <c r="P258" s="39">
        <v>39.826999999999998</v>
      </c>
      <c r="Q258" s="14"/>
      <c r="R258" s="15" t="s">
        <v>3</v>
      </c>
    </row>
    <row r="259" spans="1:18">
      <c r="A259" s="39" t="s">
        <v>10</v>
      </c>
      <c r="B259" s="39" t="s">
        <v>10</v>
      </c>
      <c r="C259" s="39" t="s">
        <v>10</v>
      </c>
      <c r="D259" s="39" t="s">
        <v>10</v>
      </c>
      <c r="E259" s="39" t="s">
        <v>10</v>
      </c>
      <c r="F259" s="39" t="s">
        <v>10</v>
      </c>
      <c r="G259" s="39" t="s">
        <v>10</v>
      </c>
      <c r="H259" s="39" t="s">
        <v>10</v>
      </c>
      <c r="I259" s="39" t="s">
        <v>10</v>
      </c>
      <c r="J259" s="39" t="s">
        <v>10</v>
      </c>
      <c r="K259" s="39" t="s">
        <v>10</v>
      </c>
      <c r="L259" s="39">
        <v>61.744999999999997</v>
      </c>
      <c r="M259" s="39">
        <v>78.680999999999997</v>
      </c>
      <c r="N259" s="39">
        <v>75.194999999999993</v>
      </c>
      <c r="O259" s="39">
        <v>77.418999999999997</v>
      </c>
      <c r="P259" s="39">
        <v>79.816000000000003</v>
      </c>
      <c r="Q259" s="14"/>
      <c r="R259" s="15" t="s">
        <v>4</v>
      </c>
    </row>
    <row r="260" spans="1:18">
      <c r="A260" s="39" t="s">
        <v>10</v>
      </c>
      <c r="B260" s="39" t="s">
        <v>10</v>
      </c>
      <c r="C260" s="39" t="s">
        <v>10</v>
      </c>
      <c r="D260" s="39" t="s">
        <v>10</v>
      </c>
      <c r="E260" s="39" t="s">
        <v>10</v>
      </c>
      <c r="F260" s="39" t="s">
        <v>10</v>
      </c>
      <c r="G260" s="39" t="s">
        <v>10</v>
      </c>
      <c r="H260" s="39" t="s">
        <v>10</v>
      </c>
      <c r="I260" s="39" t="s">
        <v>10</v>
      </c>
      <c r="J260" s="39" t="s">
        <v>10</v>
      </c>
      <c r="K260" s="39">
        <v>87.436000000000007</v>
      </c>
      <c r="L260" s="39">
        <v>93.95</v>
      </c>
      <c r="M260" s="39">
        <v>117.92</v>
      </c>
      <c r="N260" s="39">
        <v>113.67</v>
      </c>
      <c r="O260" s="39">
        <v>119.23099999999999</v>
      </c>
      <c r="P260" s="39">
        <v>135.833</v>
      </c>
      <c r="Q260" s="14"/>
      <c r="R260" s="15" t="s">
        <v>5</v>
      </c>
    </row>
    <row r="261" spans="1:18">
      <c r="A261" s="39" t="s">
        <v>10</v>
      </c>
      <c r="B261" s="39" t="s">
        <v>10</v>
      </c>
      <c r="C261" s="39" t="s">
        <v>10</v>
      </c>
      <c r="D261" s="39" t="s">
        <v>10</v>
      </c>
      <c r="E261" s="39" t="s">
        <v>10</v>
      </c>
      <c r="F261" s="39" t="s">
        <v>10</v>
      </c>
      <c r="G261" s="39" t="s">
        <v>10</v>
      </c>
      <c r="H261" s="39" t="s">
        <v>10</v>
      </c>
      <c r="I261" s="39" t="s">
        <v>10</v>
      </c>
      <c r="J261" s="39">
        <v>100.87792</v>
      </c>
      <c r="K261" s="39">
        <v>118.19028999999999</v>
      </c>
      <c r="L261" s="39">
        <v>126.352</v>
      </c>
      <c r="M261" s="39">
        <v>156.04599999999999</v>
      </c>
      <c r="N261" s="39">
        <v>151.66920000000002</v>
      </c>
      <c r="O261" s="39">
        <v>160.66578000000001</v>
      </c>
      <c r="P261" s="39">
        <v>181.11066666666667</v>
      </c>
      <c r="Q261" s="14"/>
      <c r="R261" s="15" t="s">
        <v>6</v>
      </c>
    </row>
    <row r="262" spans="1:18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>
        <v>0.11189435427308346</v>
      </c>
      <c r="M262" s="34">
        <v>0.14495316884759973</v>
      </c>
      <c r="N262" s="34">
        <v>0.14106430177648022</v>
      </c>
      <c r="O262" s="34">
        <v>0.11950672735965842</v>
      </c>
      <c r="P262" s="34">
        <v>9.9516531629117708E-2</v>
      </c>
      <c r="Q262" s="14"/>
      <c r="R262" s="19" t="s">
        <v>7</v>
      </c>
    </row>
    <row r="263" spans="1:18">
      <c r="A263" s="191" t="s">
        <v>60</v>
      </c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22"/>
      <c r="P263" s="22"/>
      <c r="Q263" s="14"/>
      <c r="R263" s="10"/>
    </row>
    <row r="264" spans="1:18">
      <c r="A264" s="39">
        <v>0</v>
      </c>
      <c r="B264" s="39">
        <v>0</v>
      </c>
      <c r="C264" s="39">
        <v>0</v>
      </c>
      <c r="D264" s="39">
        <v>0</v>
      </c>
      <c r="E264" s="39">
        <v>0</v>
      </c>
      <c r="F264" s="39">
        <v>0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44.874000000000002</v>
      </c>
      <c r="M264" s="39">
        <v>-21.565999999999999</v>
      </c>
      <c r="N264" s="39">
        <v>70.456999999999994</v>
      </c>
      <c r="O264" s="39">
        <v>20.341999999999999</v>
      </c>
      <c r="P264" s="39">
        <v>272.20800000000003</v>
      </c>
      <c r="Q264" s="14"/>
      <c r="R264" s="15" t="s">
        <v>3</v>
      </c>
    </row>
    <row r="265" spans="1:18">
      <c r="A265" s="39">
        <v>0</v>
      </c>
      <c r="B265" s="39">
        <v>0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39">
        <v>361.68700000000001</v>
      </c>
      <c r="M265" s="39">
        <v>128.39099999999999</v>
      </c>
      <c r="N265" s="39">
        <v>84.85</v>
      </c>
      <c r="O265" s="39">
        <v>293.84300000000002</v>
      </c>
      <c r="P265" s="39">
        <v>591.31299999999999</v>
      </c>
      <c r="Q265" s="14"/>
      <c r="R265" s="15" t="s">
        <v>4</v>
      </c>
    </row>
    <row r="266" spans="1:18">
      <c r="A266" s="39">
        <v>0</v>
      </c>
      <c r="B266" s="39">
        <v>0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293.35300000000001</v>
      </c>
      <c r="L266" s="39">
        <v>347.608</v>
      </c>
      <c r="M266" s="39">
        <v>302.97500000000002</v>
      </c>
      <c r="N266" s="39">
        <v>335.97399999999999</v>
      </c>
      <c r="O266" s="39">
        <v>530.70299999999997</v>
      </c>
      <c r="P266" s="39">
        <v>995.08900000000006</v>
      </c>
      <c r="Q266" s="14"/>
      <c r="R266" s="15" t="s">
        <v>5</v>
      </c>
    </row>
    <row r="267" spans="1:18">
      <c r="A267" s="39">
        <v>0</v>
      </c>
      <c r="B267" s="39">
        <v>0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225.18271999999999</v>
      </c>
      <c r="K267" s="39">
        <v>295.38499000000002</v>
      </c>
      <c r="L267" s="39">
        <v>363.161</v>
      </c>
      <c r="M267" s="39">
        <v>347.673</v>
      </c>
      <c r="N267" s="39">
        <v>428.70787000000001</v>
      </c>
      <c r="O267" s="39">
        <v>700.30005000000006</v>
      </c>
      <c r="P267" s="39">
        <v>0</v>
      </c>
      <c r="Q267" s="14"/>
      <c r="R267" s="15" t="s">
        <v>6</v>
      </c>
    </row>
    <row r="268" spans="1:18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>
        <v>1.6441998605539812</v>
      </c>
      <c r="M268" s="31">
        <v>2.173866556620585</v>
      </c>
      <c r="N268" s="31">
        <v>2.0536587172164338</v>
      </c>
      <c r="O268" s="31">
        <v>1.896411141689524</v>
      </c>
      <c r="P268" s="31">
        <v>2.2462809880043522</v>
      </c>
      <c r="Q268" s="14"/>
      <c r="R268" s="19" t="s">
        <v>61</v>
      </c>
    </row>
    <row r="269" spans="1:18">
      <c r="A269" s="177" t="s">
        <v>62</v>
      </c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26"/>
      <c r="P269" s="26"/>
      <c r="Q269" s="14"/>
      <c r="R269" s="10"/>
    </row>
    <row r="270" spans="1:18">
      <c r="A270" s="39">
        <v>0</v>
      </c>
      <c r="B270" s="39">
        <v>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39">
        <v>26.62</v>
      </c>
      <c r="M270" s="39">
        <v>-57.039999999999992</v>
      </c>
      <c r="N270" s="39">
        <v>12.794999999999995</v>
      </c>
      <c r="O270" s="39">
        <v>-6.6620000000000026</v>
      </c>
      <c r="P270" s="39">
        <v>44.348000000000013</v>
      </c>
      <c r="Q270" s="53"/>
      <c r="R270" s="15" t="s">
        <v>3</v>
      </c>
    </row>
    <row r="271" spans="1:18">
      <c r="A271" s="39">
        <v>0</v>
      </c>
      <c r="B271" s="39">
        <v>0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39">
        <v>338.75400000000002</v>
      </c>
      <c r="M271" s="39">
        <v>79.722999999999985</v>
      </c>
      <c r="N271" s="39">
        <v>-113.626</v>
      </c>
      <c r="O271" s="39">
        <v>157.85100000000003</v>
      </c>
      <c r="P271" s="39">
        <v>165.459</v>
      </c>
      <c r="Q271" s="53"/>
      <c r="R271" s="15" t="s">
        <v>4</v>
      </c>
    </row>
    <row r="272" spans="1:18">
      <c r="A272" s="39">
        <v>0</v>
      </c>
      <c r="B272" s="39">
        <v>0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225.75700000000001</v>
      </c>
      <c r="L272" s="39">
        <v>196.81800000000001</v>
      </c>
      <c r="M272" s="39">
        <v>206.77100000000002</v>
      </c>
      <c r="N272" s="39">
        <v>-69.706999999999994</v>
      </c>
      <c r="O272" s="39">
        <v>308.43200000000002</v>
      </c>
      <c r="P272" s="39">
        <v>338.9620000000001</v>
      </c>
      <c r="Q272" s="53"/>
      <c r="R272" s="15" t="s">
        <v>5</v>
      </c>
    </row>
    <row r="273" spans="1:18">
      <c r="A273" s="39">
        <v>0</v>
      </c>
      <c r="B273" s="39">
        <v>0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-131.97884999999999</v>
      </c>
      <c r="K273" s="39">
        <v>208.68881000000002</v>
      </c>
      <c r="L273" s="39">
        <v>196.83699999999999</v>
      </c>
      <c r="M273" s="39">
        <v>58.75200000000001</v>
      </c>
      <c r="N273" s="39">
        <v>-144.48578000000003</v>
      </c>
      <c r="O273" s="39">
        <v>170.8572200000001</v>
      </c>
      <c r="P273" s="39">
        <v>0</v>
      </c>
      <c r="Q273" s="14"/>
      <c r="R273" s="15" t="s">
        <v>6</v>
      </c>
    </row>
    <row r="274" spans="1:18">
      <c r="A274" s="171" t="s">
        <v>63</v>
      </c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54"/>
      <c r="P274" s="54"/>
      <c r="Q274" s="14"/>
      <c r="R274" s="15"/>
    </row>
    <row r="275" spans="1:18">
      <c r="A275" s="173" t="s">
        <v>64</v>
      </c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24"/>
      <c r="P275" s="24"/>
      <c r="Q275" s="14"/>
      <c r="R275" s="10"/>
    </row>
    <row r="276" spans="1:18">
      <c r="A276" s="39">
        <v>0</v>
      </c>
      <c r="B276" s="39">
        <v>0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39">
        <v>-18.254000000000001</v>
      </c>
      <c r="M276" s="39">
        <v>-35.473999999999997</v>
      </c>
      <c r="N276" s="39">
        <v>-57.661999999999999</v>
      </c>
      <c r="O276" s="39">
        <v>-27.004000000000001</v>
      </c>
      <c r="P276" s="39">
        <v>-227.86</v>
      </c>
      <c r="Q276" s="14"/>
      <c r="R276" s="15" t="s">
        <v>3</v>
      </c>
    </row>
    <row r="277" spans="1:18">
      <c r="A277" s="39">
        <v>0</v>
      </c>
      <c r="B277" s="39">
        <v>0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39">
        <v>-22.933</v>
      </c>
      <c r="M277" s="39">
        <v>-48.667999999999999</v>
      </c>
      <c r="N277" s="39">
        <v>-198.476</v>
      </c>
      <c r="O277" s="39">
        <v>-135.99199999999999</v>
      </c>
      <c r="P277" s="39">
        <v>-425.85399999999998</v>
      </c>
      <c r="Q277" s="14"/>
      <c r="R277" s="15" t="s">
        <v>4</v>
      </c>
    </row>
    <row r="278" spans="1:18">
      <c r="A278" s="39">
        <v>0</v>
      </c>
      <c r="B278" s="39">
        <v>0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-67.596000000000004</v>
      </c>
      <c r="L278" s="39">
        <v>-150.79</v>
      </c>
      <c r="M278" s="39">
        <v>-96.203999999999994</v>
      </c>
      <c r="N278" s="39">
        <v>-405.68099999999998</v>
      </c>
      <c r="O278" s="39">
        <v>-222.27099999999999</v>
      </c>
      <c r="P278" s="39">
        <v>-656.12699999999995</v>
      </c>
      <c r="Q278" s="14"/>
      <c r="R278" s="15" t="s">
        <v>5</v>
      </c>
    </row>
    <row r="279" spans="1:18">
      <c r="A279" s="39">
        <v>0</v>
      </c>
      <c r="B279" s="39">
        <v>0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-357.16156999999998</v>
      </c>
      <c r="K279" s="39">
        <v>-86.696179999999998</v>
      </c>
      <c r="L279" s="39">
        <v>-166.32400000000001</v>
      </c>
      <c r="M279" s="39">
        <v>-288.92099999999999</v>
      </c>
      <c r="N279" s="39">
        <v>-573.19365000000005</v>
      </c>
      <c r="O279" s="39">
        <v>-529.44282999999996</v>
      </c>
      <c r="P279" s="39">
        <v>0</v>
      </c>
      <c r="Q279" s="14"/>
      <c r="R279" s="15" t="s">
        <v>6</v>
      </c>
    </row>
    <row r="280" spans="1:18">
      <c r="A280" s="175" t="s">
        <v>65</v>
      </c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44"/>
      <c r="P280" s="44"/>
      <c r="Q280" s="14"/>
      <c r="R280" s="10"/>
    </row>
    <row r="281" spans="1:18">
      <c r="A281" s="39">
        <v>0</v>
      </c>
      <c r="B281" s="39">
        <v>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39">
        <v>-62.2</v>
      </c>
      <c r="M281" s="39">
        <v>221.78299999999999</v>
      </c>
      <c r="N281" s="39">
        <v>-264.73899999999998</v>
      </c>
      <c r="O281" s="39">
        <v>198.65600000000001</v>
      </c>
      <c r="P281" s="39">
        <v>76.353999999999999</v>
      </c>
      <c r="Q281" s="14"/>
      <c r="R281" s="15" t="s">
        <v>3</v>
      </c>
    </row>
    <row r="282" spans="1:18">
      <c r="A282" s="39">
        <v>0</v>
      </c>
      <c r="B282" s="39">
        <v>0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39">
        <v>-294.93700000000001</v>
      </c>
      <c r="M282" s="39">
        <v>212.10499999999999</v>
      </c>
      <c r="N282" s="39">
        <v>-233.916</v>
      </c>
      <c r="O282" s="39">
        <v>40.576999999999998</v>
      </c>
      <c r="P282" s="39">
        <v>-308.30399999999997</v>
      </c>
      <c r="Q282" s="14"/>
      <c r="R282" s="15" t="s">
        <v>4</v>
      </c>
    </row>
    <row r="283" spans="1:18">
      <c r="A283" s="39">
        <v>0</v>
      </c>
      <c r="B283" s="39">
        <v>0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-276.154</v>
      </c>
      <c r="L283" s="39">
        <v>-487.53500000000003</v>
      </c>
      <c r="M283" s="39">
        <v>-29.31</v>
      </c>
      <c r="N283" s="39">
        <v>-559.92499999999995</v>
      </c>
      <c r="O283" s="39">
        <v>-327.27499999999998</v>
      </c>
      <c r="P283" s="39">
        <v>-717.66600000000005</v>
      </c>
      <c r="Q283" s="14"/>
      <c r="R283" s="15" t="s">
        <v>5</v>
      </c>
    </row>
    <row r="284" spans="1:18">
      <c r="A284" s="39">
        <v>0</v>
      </c>
      <c r="B284" s="39">
        <v>0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-426.47315999999995</v>
      </c>
      <c r="K284" s="39">
        <v>-531.00404000000003</v>
      </c>
      <c r="L284" s="39">
        <v>-470.911</v>
      </c>
      <c r="M284" s="39">
        <v>30.03</v>
      </c>
      <c r="N284" s="39">
        <v>-591.15031999999997</v>
      </c>
      <c r="O284" s="39">
        <v>-451.52012000000002</v>
      </c>
      <c r="P284" s="39">
        <v>0</v>
      </c>
      <c r="Q284" s="14"/>
      <c r="R284" s="15" t="s">
        <v>6</v>
      </c>
    </row>
    <row r="285" spans="1:18">
      <c r="A285" s="177" t="s">
        <v>66</v>
      </c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26"/>
      <c r="P285" s="26"/>
      <c r="Q285" s="14"/>
      <c r="R285" s="10"/>
    </row>
    <row r="286" spans="1:18">
      <c r="A286" s="39">
        <v>0</v>
      </c>
      <c r="B286" s="39">
        <v>0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39">
        <v>-1.1000000000000001</v>
      </c>
      <c r="M286" s="39">
        <v>-10.348000000000001</v>
      </c>
      <c r="N286" s="39">
        <v>-8.66</v>
      </c>
      <c r="O286" s="39">
        <v>-8.8659999999999997</v>
      </c>
      <c r="P286" s="39">
        <v>-9.0050000000000008</v>
      </c>
      <c r="Q286" s="14"/>
      <c r="R286" s="15" t="s">
        <v>3</v>
      </c>
    </row>
    <row r="287" spans="1:18">
      <c r="A287" s="39">
        <v>0</v>
      </c>
      <c r="B287" s="39">
        <v>0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39">
        <v>-2.0859999999999999</v>
      </c>
      <c r="M287" s="39">
        <v>-112.839</v>
      </c>
      <c r="N287" s="39">
        <v>-87.722999999999999</v>
      </c>
      <c r="O287" s="39">
        <v>-111.81100000000001</v>
      </c>
      <c r="P287" s="39">
        <v>-168.40199999999999</v>
      </c>
      <c r="Q287" s="14"/>
      <c r="R287" s="15" t="s">
        <v>4</v>
      </c>
    </row>
    <row r="288" spans="1:18">
      <c r="A288" s="39">
        <v>0</v>
      </c>
      <c r="B288" s="39">
        <v>0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-16</v>
      </c>
      <c r="L288" s="39">
        <v>3.0009999999999999</v>
      </c>
      <c r="M288" s="39">
        <v>-119.06699999999999</v>
      </c>
      <c r="N288" s="39">
        <v>-95.712999999999994</v>
      </c>
      <c r="O288" s="39">
        <v>-121.077</v>
      </c>
      <c r="P288" s="39">
        <v>-177.54499999999999</v>
      </c>
      <c r="Q288" s="14"/>
      <c r="R288" s="15" t="s">
        <v>5</v>
      </c>
    </row>
    <row r="289" spans="1:18">
      <c r="A289" s="39">
        <v>0</v>
      </c>
      <c r="B289" s="39">
        <v>0</v>
      </c>
      <c r="C289" s="39">
        <v>0</v>
      </c>
      <c r="D289" s="39">
        <v>0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209</v>
      </c>
      <c r="K289" s="39">
        <v>527.31128999999999</v>
      </c>
      <c r="L289" s="39">
        <v>1.9450000000000001</v>
      </c>
      <c r="M289" s="39">
        <v>-126.926</v>
      </c>
      <c r="N289" s="39">
        <v>-104.21519000000001</v>
      </c>
      <c r="O289" s="39">
        <v>-129.87073000000001</v>
      </c>
      <c r="P289" s="39">
        <v>0</v>
      </c>
      <c r="Q289" s="14"/>
      <c r="R289" s="15" t="s">
        <v>6</v>
      </c>
    </row>
    <row r="290" spans="1:18">
      <c r="A290" s="179" t="s">
        <v>67</v>
      </c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55"/>
      <c r="P290" s="55"/>
      <c r="Q290" s="14"/>
      <c r="R290" s="10"/>
    </row>
    <row r="291" spans="1:18">
      <c r="A291" s="39">
        <v>0</v>
      </c>
      <c r="B291" s="39">
        <v>0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-18.425999999999998</v>
      </c>
      <c r="M291" s="39">
        <v>189.869</v>
      </c>
      <c r="N291" s="39">
        <v>-202.94200000000001</v>
      </c>
      <c r="O291" s="39">
        <v>210.13200000000001</v>
      </c>
      <c r="P291" s="39">
        <v>339.55700000000002</v>
      </c>
      <c r="Q291" s="14"/>
      <c r="R291" s="15" t="s">
        <v>3</v>
      </c>
    </row>
    <row r="292" spans="1:18">
      <c r="A292" s="39">
        <v>0</v>
      </c>
      <c r="B292" s="39">
        <v>0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39">
        <v>64.664000000000001</v>
      </c>
      <c r="M292" s="39">
        <v>227.65700000000001</v>
      </c>
      <c r="N292" s="39">
        <v>-236.78899999999999</v>
      </c>
      <c r="O292" s="39">
        <v>222.60900000000001</v>
      </c>
      <c r="P292" s="39">
        <v>114.607</v>
      </c>
      <c r="Q292" s="14"/>
      <c r="R292" s="15" t="s">
        <v>4</v>
      </c>
    </row>
    <row r="293" spans="1:18">
      <c r="A293" s="39">
        <v>0</v>
      </c>
      <c r="B293" s="39">
        <v>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1.1990000000000001</v>
      </c>
      <c r="L293" s="39">
        <v>-136.92599999999999</v>
      </c>
      <c r="M293" s="39">
        <v>154.59800000000001</v>
      </c>
      <c r="N293" s="39">
        <v>-319.66399999999999</v>
      </c>
      <c r="O293" s="39">
        <v>82.350999999999999</v>
      </c>
      <c r="P293" s="39">
        <v>99.878</v>
      </c>
      <c r="Q293" s="14"/>
      <c r="R293" s="15" t="s">
        <v>5</v>
      </c>
    </row>
    <row r="294" spans="1:18">
      <c r="A294" s="39">
        <v>0</v>
      </c>
      <c r="B294" s="39">
        <v>0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7.7095600000000006</v>
      </c>
      <c r="K294" s="39">
        <v>291.69225</v>
      </c>
      <c r="L294" s="39">
        <v>-105.80500000000001</v>
      </c>
      <c r="M294" s="39">
        <v>250.77699999999999</v>
      </c>
      <c r="N294" s="39">
        <v>-266.65765000000005</v>
      </c>
      <c r="O294" s="39">
        <v>118.90921</v>
      </c>
      <c r="P294" s="39">
        <v>0</v>
      </c>
      <c r="Q294" s="14"/>
      <c r="R294" s="15" t="s">
        <v>6</v>
      </c>
    </row>
    <row r="295" spans="1:18">
      <c r="A295" s="181" t="s">
        <v>68</v>
      </c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56"/>
      <c r="P295" s="56"/>
      <c r="Q295" s="14"/>
      <c r="R295" s="57"/>
    </row>
    <row r="296" spans="1:18">
      <c r="A296" s="166" t="s">
        <v>69</v>
      </c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58"/>
      <c r="P296" s="58"/>
      <c r="Q296" s="14"/>
      <c r="R296" s="57"/>
    </row>
    <row r="297" spans="1:18">
      <c r="A297" s="34"/>
      <c r="B297" s="34"/>
      <c r="C297" s="34"/>
      <c r="D297" s="34"/>
      <c r="E297" s="34"/>
      <c r="F297" s="34"/>
      <c r="G297" s="34"/>
      <c r="H297" s="34"/>
      <c r="I297" s="34"/>
      <c r="J297" s="47"/>
      <c r="K297" s="47" t="e">
        <v>#DIV/0!</v>
      </c>
      <c r="L297" s="47">
        <v>0.42077051284507372</v>
      </c>
      <c r="M297" s="47">
        <v>0.45467159535604723</v>
      </c>
      <c r="N297" s="47">
        <v>0.49409941182307471</v>
      </c>
      <c r="O297" s="47">
        <v>0.49188657366738103</v>
      </c>
      <c r="P297" s="47">
        <v>0.55689081115603711</v>
      </c>
      <c r="Q297" s="14"/>
      <c r="R297" s="57" t="s">
        <v>70</v>
      </c>
    </row>
    <row r="298" spans="1:18">
      <c r="A298" s="34"/>
      <c r="B298" s="34"/>
      <c r="C298" s="34"/>
      <c r="D298" s="34"/>
      <c r="E298" s="34"/>
      <c r="F298" s="34"/>
      <c r="G298" s="34"/>
      <c r="H298" s="34"/>
      <c r="I298" s="34"/>
      <c r="J298" s="47"/>
      <c r="K298" s="47" t="e">
        <v>#DIV/0!</v>
      </c>
      <c r="L298" s="47">
        <v>0.40793675505112836</v>
      </c>
      <c r="M298" s="47">
        <v>0.3945430961624507</v>
      </c>
      <c r="N298" s="47">
        <v>0.50477114488890862</v>
      </c>
      <c r="O298" s="47">
        <v>0.48945899988443697</v>
      </c>
      <c r="P298" s="47">
        <v>0.57018947010275667</v>
      </c>
      <c r="Q298" s="14"/>
      <c r="R298" s="57" t="s">
        <v>71</v>
      </c>
    </row>
    <row r="299" spans="1:18">
      <c r="A299" s="34"/>
      <c r="B299" s="34"/>
      <c r="C299" s="34"/>
      <c r="D299" s="34"/>
      <c r="E299" s="34"/>
      <c r="F299" s="34"/>
      <c r="G299" s="34"/>
      <c r="H299" s="34"/>
      <c r="I299" s="34"/>
      <c r="J299" s="47"/>
      <c r="K299" s="47">
        <v>0.41793642947712284</v>
      </c>
      <c r="L299" s="47">
        <v>0.42862017245178674</v>
      </c>
      <c r="M299" s="47">
        <v>0.35937309102015885</v>
      </c>
      <c r="N299" s="47">
        <v>0.45093769947407381</v>
      </c>
      <c r="O299" s="47">
        <v>0.49665500431848464</v>
      </c>
      <c r="P299" s="47">
        <v>0.44271484419987139</v>
      </c>
      <c r="Q299" s="14"/>
      <c r="R299" s="57" t="s">
        <v>72</v>
      </c>
    </row>
    <row r="300" spans="1:18">
      <c r="A300" s="34"/>
      <c r="B300" s="34"/>
      <c r="C300" s="34"/>
      <c r="D300" s="34"/>
      <c r="E300" s="34"/>
      <c r="F300" s="34"/>
      <c r="G300" s="34"/>
      <c r="H300" s="34"/>
      <c r="I300" s="34"/>
      <c r="J300" s="47"/>
      <c r="K300" s="47">
        <v>0.40206966580642467</v>
      </c>
      <c r="L300" s="47">
        <v>0.42709804883271907</v>
      </c>
      <c r="M300" s="47">
        <v>0.48659095561778065</v>
      </c>
      <c r="N300" s="47">
        <v>0.42436903852910474</v>
      </c>
      <c r="O300" s="47">
        <v>0.53320699853088582</v>
      </c>
      <c r="P300" s="47" t="e">
        <v>#DIV/0!</v>
      </c>
      <c r="Q300" s="14"/>
      <c r="R300" s="57" t="s">
        <v>73</v>
      </c>
    </row>
    <row r="301" spans="1:18">
      <c r="A301" s="34"/>
      <c r="B301" s="34"/>
      <c r="C301" s="34"/>
      <c r="D301" s="34"/>
      <c r="E301" s="34"/>
      <c r="F301" s="34"/>
      <c r="G301" s="34"/>
      <c r="H301" s="34"/>
      <c r="I301" s="34"/>
      <c r="J301" s="47"/>
      <c r="K301" s="47"/>
      <c r="L301" s="47">
        <v>0.42137369033760191</v>
      </c>
      <c r="M301" s="47">
        <v>0.42694076778717133</v>
      </c>
      <c r="N301" s="47">
        <v>0.47062460593063316</v>
      </c>
      <c r="O301" s="47">
        <v>0.50478677132301164</v>
      </c>
      <c r="P301" s="47">
        <v>0.52003337639803227</v>
      </c>
      <c r="Q301" s="14"/>
      <c r="R301" s="57" t="s">
        <v>74</v>
      </c>
    </row>
    <row r="302" spans="1:18">
      <c r="A302" s="34" t="s">
        <v>10</v>
      </c>
      <c r="B302" s="34" t="s">
        <v>10</v>
      </c>
      <c r="C302" s="34" t="s">
        <v>10</v>
      </c>
      <c r="D302" s="34" t="s">
        <v>10</v>
      </c>
      <c r="E302" s="34" t="s">
        <v>10</v>
      </c>
      <c r="F302" s="34" t="s">
        <v>10</v>
      </c>
      <c r="G302" s="34" t="s">
        <v>10</v>
      </c>
      <c r="H302" s="34" t="s">
        <v>10</v>
      </c>
      <c r="I302" s="34" t="s">
        <v>10</v>
      </c>
      <c r="J302" s="47" t="s">
        <v>10</v>
      </c>
      <c r="K302" s="47" t="s">
        <v>10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14"/>
      <c r="R302" s="57" t="s">
        <v>75</v>
      </c>
    </row>
    <row r="303" spans="1:18">
      <c r="A303" s="34" t="s">
        <v>10</v>
      </c>
      <c r="B303" s="34" t="s">
        <v>10</v>
      </c>
      <c r="C303" s="34" t="s">
        <v>10</v>
      </c>
      <c r="D303" s="34" t="s">
        <v>10</v>
      </c>
      <c r="E303" s="34" t="s">
        <v>10</v>
      </c>
      <c r="F303" s="34" t="s">
        <v>10</v>
      </c>
      <c r="G303" s="34" t="s">
        <v>10</v>
      </c>
      <c r="H303" s="34" t="s">
        <v>10</v>
      </c>
      <c r="I303" s="34" t="s">
        <v>10</v>
      </c>
      <c r="J303" s="47" t="s">
        <v>10</v>
      </c>
      <c r="K303" s="47" t="s">
        <v>10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14"/>
      <c r="R303" s="57" t="s">
        <v>76</v>
      </c>
    </row>
    <row r="304" spans="1:18">
      <c r="A304" s="34" t="s">
        <v>10</v>
      </c>
      <c r="B304" s="34" t="s">
        <v>10</v>
      </c>
      <c r="C304" s="34" t="s">
        <v>10</v>
      </c>
      <c r="D304" s="34" t="s">
        <v>10</v>
      </c>
      <c r="E304" s="34" t="s">
        <v>10</v>
      </c>
      <c r="F304" s="34" t="s">
        <v>10</v>
      </c>
      <c r="G304" s="34" t="s">
        <v>10</v>
      </c>
      <c r="H304" s="34" t="s">
        <v>10</v>
      </c>
      <c r="I304" s="34" t="s">
        <v>10</v>
      </c>
      <c r="J304" s="47" t="s">
        <v>10</v>
      </c>
      <c r="K304" s="47">
        <v>0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14"/>
      <c r="R304" s="57" t="s">
        <v>77</v>
      </c>
    </row>
    <row r="305" spans="1:18">
      <c r="A305" s="34" t="s">
        <v>10</v>
      </c>
      <c r="B305" s="34" t="s">
        <v>10</v>
      </c>
      <c r="C305" s="34" t="s">
        <v>10</v>
      </c>
      <c r="D305" s="34" t="s">
        <v>10</v>
      </c>
      <c r="E305" s="34" t="s">
        <v>10</v>
      </c>
      <c r="F305" s="34" t="s">
        <v>10</v>
      </c>
      <c r="G305" s="34" t="s">
        <v>10</v>
      </c>
      <c r="H305" s="34" t="s">
        <v>10</v>
      </c>
      <c r="I305" s="34" t="s">
        <v>10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 t="s">
        <v>10</v>
      </c>
      <c r="Q305" s="14"/>
      <c r="R305" s="57" t="s">
        <v>78</v>
      </c>
    </row>
    <row r="306" spans="1:18">
      <c r="A306" s="34" t="s">
        <v>10</v>
      </c>
      <c r="B306" s="34" t="s">
        <v>10</v>
      </c>
      <c r="C306" s="34" t="s">
        <v>10</v>
      </c>
      <c r="D306" s="34" t="s">
        <v>10</v>
      </c>
      <c r="E306" s="34" t="s">
        <v>10</v>
      </c>
      <c r="F306" s="34" t="s">
        <v>10</v>
      </c>
      <c r="G306" s="34" t="s">
        <v>10</v>
      </c>
      <c r="H306" s="34" t="s">
        <v>10</v>
      </c>
      <c r="I306" s="34" t="s">
        <v>10</v>
      </c>
      <c r="J306" s="47">
        <v>0</v>
      </c>
      <c r="K306" s="47">
        <v>0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14"/>
      <c r="R306" s="57" t="s">
        <v>79</v>
      </c>
    </row>
    <row r="307" spans="1:18">
      <c r="A307" s="34" t="s">
        <v>10</v>
      </c>
      <c r="B307" s="34" t="s">
        <v>10</v>
      </c>
      <c r="C307" s="34" t="s">
        <v>10</v>
      </c>
      <c r="D307" s="34" t="s">
        <v>10</v>
      </c>
      <c r="E307" s="34" t="s">
        <v>10</v>
      </c>
      <c r="F307" s="34" t="s">
        <v>10</v>
      </c>
      <c r="G307" s="34" t="s">
        <v>10</v>
      </c>
      <c r="H307" s="34" t="s">
        <v>10</v>
      </c>
      <c r="I307" s="34" t="s">
        <v>10</v>
      </c>
      <c r="J307" s="47" t="s">
        <v>10</v>
      </c>
      <c r="K307" s="47" t="s">
        <v>10</v>
      </c>
      <c r="L307" s="47">
        <v>0.28481388532347363</v>
      </c>
      <c r="M307" s="47">
        <v>0.24974796474758534</v>
      </c>
      <c r="N307" s="47">
        <v>0.24812580621982555</v>
      </c>
      <c r="O307" s="47">
        <v>0.26455602797006222</v>
      </c>
      <c r="P307" s="47">
        <v>0.20440681309082712</v>
      </c>
      <c r="Q307" s="14"/>
      <c r="R307" s="57" t="s">
        <v>80</v>
      </c>
    </row>
    <row r="308" spans="1:18">
      <c r="A308" s="34" t="s">
        <v>10</v>
      </c>
      <c r="B308" s="34" t="s">
        <v>10</v>
      </c>
      <c r="C308" s="34" t="s">
        <v>10</v>
      </c>
      <c r="D308" s="34" t="s">
        <v>10</v>
      </c>
      <c r="E308" s="34" t="s">
        <v>10</v>
      </c>
      <c r="F308" s="34" t="s">
        <v>10</v>
      </c>
      <c r="G308" s="34" t="s">
        <v>10</v>
      </c>
      <c r="H308" s="34" t="s">
        <v>10</v>
      </c>
      <c r="I308" s="34" t="s">
        <v>10</v>
      </c>
      <c r="J308" s="47" t="s">
        <v>10</v>
      </c>
      <c r="K308" s="47" t="s">
        <v>10</v>
      </c>
      <c r="L308" s="47">
        <v>0.23675467141560691</v>
      </c>
      <c r="M308" s="47">
        <v>0.31281156643059554</v>
      </c>
      <c r="N308" s="47">
        <v>0.24475768829015701</v>
      </c>
      <c r="O308" s="47">
        <v>0.23036666501576608</v>
      </c>
      <c r="P308" s="47">
        <v>0.21840451949635309</v>
      </c>
      <c r="Q308" s="14"/>
      <c r="R308" s="57" t="s">
        <v>81</v>
      </c>
    </row>
    <row r="309" spans="1:18">
      <c r="A309" s="34" t="s">
        <v>10</v>
      </c>
      <c r="B309" s="34" t="s">
        <v>10</v>
      </c>
      <c r="C309" s="34" t="s">
        <v>10</v>
      </c>
      <c r="D309" s="34" t="s">
        <v>10</v>
      </c>
      <c r="E309" s="34" t="s">
        <v>10</v>
      </c>
      <c r="F309" s="34" t="s">
        <v>10</v>
      </c>
      <c r="G309" s="34" t="s">
        <v>10</v>
      </c>
      <c r="H309" s="34" t="s">
        <v>10</v>
      </c>
      <c r="I309" s="34" t="s">
        <v>10</v>
      </c>
      <c r="J309" s="47" t="s">
        <v>10</v>
      </c>
      <c r="K309" s="47">
        <v>0.27383034965936687</v>
      </c>
      <c r="L309" s="47">
        <v>0.24463487279370472</v>
      </c>
      <c r="M309" s="47">
        <v>0.24854917532070858</v>
      </c>
      <c r="N309" s="47">
        <v>0.24183208737502887</v>
      </c>
      <c r="O309" s="47">
        <v>0.21129247119790373</v>
      </c>
      <c r="P309" s="47">
        <v>0.2067898326308141</v>
      </c>
      <c r="Q309" s="14"/>
      <c r="R309" s="57" t="s">
        <v>82</v>
      </c>
    </row>
    <row r="310" spans="1:18">
      <c r="A310" s="34" t="s">
        <v>10</v>
      </c>
      <c r="B310" s="34" t="s">
        <v>10</v>
      </c>
      <c r="C310" s="34" t="s">
        <v>10</v>
      </c>
      <c r="D310" s="34" t="s">
        <v>10</v>
      </c>
      <c r="E310" s="34" t="s">
        <v>10</v>
      </c>
      <c r="F310" s="34" t="s">
        <v>10</v>
      </c>
      <c r="G310" s="34" t="s">
        <v>10</v>
      </c>
      <c r="H310" s="34" t="s">
        <v>10</v>
      </c>
      <c r="I310" s="34" t="s">
        <v>10</v>
      </c>
      <c r="J310" s="47">
        <v>0.26641748811150123</v>
      </c>
      <c r="K310" s="47">
        <v>0.26208910698680232</v>
      </c>
      <c r="L310" s="47">
        <v>0.23016451424604256</v>
      </c>
      <c r="M310" s="47">
        <v>0.30380533030766721</v>
      </c>
      <c r="N310" s="47">
        <v>0.32918854524473856</v>
      </c>
      <c r="O310" s="47">
        <v>0.21436944476133632</v>
      </c>
      <c r="P310" s="47" t="s">
        <v>10</v>
      </c>
      <c r="Q310" s="14"/>
      <c r="R310" s="57" t="s">
        <v>83</v>
      </c>
    </row>
    <row r="311" spans="1:18">
      <c r="A311" s="34" t="s">
        <v>10</v>
      </c>
      <c r="B311" s="34" t="s">
        <v>10</v>
      </c>
      <c r="C311" s="34" t="s">
        <v>10</v>
      </c>
      <c r="D311" s="34" t="s">
        <v>10</v>
      </c>
      <c r="E311" s="34" t="s">
        <v>10</v>
      </c>
      <c r="F311" s="34" t="s">
        <v>10</v>
      </c>
      <c r="G311" s="34" t="s">
        <v>10</v>
      </c>
      <c r="H311" s="34" t="s">
        <v>10</v>
      </c>
      <c r="I311" s="34" t="s">
        <v>10</v>
      </c>
      <c r="J311" s="47">
        <v>0</v>
      </c>
      <c r="K311" s="47">
        <v>0</v>
      </c>
      <c r="L311" s="47">
        <v>0.24848957976671457</v>
      </c>
      <c r="M311" s="47">
        <v>0.27762517781685264</v>
      </c>
      <c r="N311" s="47">
        <v>0.26405036996898262</v>
      </c>
      <c r="O311" s="47">
        <v>0.22807156497486511</v>
      </c>
      <c r="P311" s="47">
        <v>0.20973010946071641</v>
      </c>
      <c r="Q311" s="14"/>
      <c r="R311" s="57" t="s">
        <v>84</v>
      </c>
    </row>
    <row r="312" spans="1:18">
      <c r="A312" s="34" t="s">
        <v>10</v>
      </c>
      <c r="B312" s="34" t="s">
        <v>10</v>
      </c>
      <c r="C312" s="34" t="s">
        <v>10</v>
      </c>
      <c r="D312" s="34" t="s">
        <v>10</v>
      </c>
      <c r="E312" s="34" t="s">
        <v>10</v>
      </c>
      <c r="F312" s="34" t="s">
        <v>10</v>
      </c>
      <c r="G312" s="34" t="s">
        <v>10</v>
      </c>
      <c r="H312" s="34" t="s">
        <v>10</v>
      </c>
      <c r="I312" s="34" t="s">
        <v>10</v>
      </c>
      <c r="J312" s="47" t="s">
        <v>10</v>
      </c>
      <c r="K312" s="47" t="s">
        <v>10</v>
      </c>
      <c r="L312" s="47">
        <v>0.28481388532347363</v>
      </c>
      <c r="M312" s="47">
        <v>0.24974796474758534</v>
      </c>
      <c r="N312" s="47">
        <v>0.24812580621982555</v>
      </c>
      <c r="O312" s="47">
        <v>0.26455602797006222</v>
      </c>
      <c r="P312" s="47">
        <v>0.20440681309082712</v>
      </c>
      <c r="Q312" s="14"/>
      <c r="R312" s="57" t="s">
        <v>85</v>
      </c>
    </row>
    <row r="313" spans="1:18">
      <c r="A313" s="34" t="s">
        <v>10</v>
      </c>
      <c r="B313" s="34" t="s">
        <v>10</v>
      </c>
      <c r="C313" s="34" t="s">
        <v>10</v>
      </c>
      <c r="D313" s="34" t="s">
        <v>10</v>
      </c>
      <c r="E313" s="34" t="s">
        <v>10</v>
      </c>
      <c r="F313" s="34" t="s">
        <v>10</v>
      </c>
      <c r="G313" s="34" t="s">
        <v>10</v>
      </c>
      <c r="H313" s="34" t="s">
        <v>10</v>
      </c>
      <c r="I313" s="34" t="s">
        <v>10</v>
      </c>
      <c r="J313" s="47" t="s">
        <v>10</v>
      </c>
      <c r="K313" s="47" t="s">
        <v>10</v>
      </c>
      <c r="L313" s="47">
        <v>0.23675467141560691</v>
      </c>
      <c r="M313" s="47">
        <v>0.31281156643059554</v>
      </c>
      <c r="N313" s="47">
        <v>0.24475768829015701</v>
      </c>
      <c r="O313" s="47">
        <v>0.23036666501576608</v>
      </c>
      <c r="P313" s="47">
        <v>0.21840451949635309</v>
      </c>
      <c r="Q313" s="14"/>
      <c r="R313" s="57" t="s">
        <v>86</v>
      </c>
    </row>
    <row r="314" spans="1:18">
      <c r="A314" s="34" t="s">
        <v>10</v>
      </c>
      <c r="B314" s="34" t="s">
        <v>10</v>
      </c>
      <c r="C314" s="34" t="s">
        <v>10</v>
      </c>
      <c r="D314" s="34" t="s">
        <v>10</v>
      </c>
      <c r="E314" s="34" t="s">
        <v>10</v>
      </c>
      <c r="F314" s="34" t="s">
        <v>10</v>
      </c>
      <c r="G314" s="34" t="s">
        <v>10</v>
      </c>
      <c r="H314" s="34" t="s">
        <v>10</v>
      </c>
      <c r="I314" s="34" t="s">
        <v>10</v>
      </c>
      <c r="J314" s="47" t="s">
        <v>10</v>
      </c>
      <c r="K314" s="47">
        <v>0.27383034965936687</v>
      </c>
      <c r="L314" s="47">
        <v>0.24463487279370472</v>
      </c>
      <c r="M314" s="47">
        <v>0.24854917532070858</v>
      </c>
      <c r="N314" s="47">
        <v>0.24183208737502887</v>
      </c>
      <c r="O314" s="47">
        <v>0.21129247119790373</v>
      </c>
      <c r="P314" s="47">
        <v>0.2067898326308141</v>
      </c>
      <c r="Q314" s="14"/>
      <c r="R314" s="57" t="s">
        <v>87</v>
      </c>
    </row>
    <row r="315" spans="1:18">
      <c r="A315" s="34" t="s">
        <v>10</v>
      </c>
      <c r="B315" s="34" t="s">
        <v>10</v>
      </c>
      <c r="C315" s="34" t="s">
        <v>10</v>
      </c>
      <c r="D315" s="34" t="s">
        <v>10</v>
      </c>
      <c r="E315" s="34" t="s">
        <v>10</v>
      </c>
      <c r="F315" s="34" t="s">
        <v>10</v>
      </c>
      <c r="G315" s="34" t="s">
        <v>10</v>
      </c>
      <c r="H315" s="34" t="s">
        <v>10</v>
      </c>
      <c r="I315" s="34" t="s">
        <v>10</v>
      </c>
      <c r="J315" s="47">
        <v>0.26641748811150123</v>
      </c>
      <c r="K315" s="47">
        <v>0.26208910698680232</v>
      </c>
      <c r="L315" s="47">
        <v>0.23016451424604256</v>
      </c>
      <c r="M315" s="47">
        <v>0.30380533030766721</v>
      </c>
      <c r="N315" s="47">
        <v>0.32918854524473856</v>
      </c>
      <c r="O315" s="47">
        <v>0.21436944476133632</v>
      </c>
      <c r="P315" s="47" t="s">
        <v>10</v>
      </c>
      <c r="Q315" s="14"/>
      <c r="R315" s="57" t="s">
        <v>88</v>
      </c>
    </row>
    <row r="316" spans="1:18">
      <c r="A316" s="34" t="s">
        <v>10</v>
      </c>
      <c r="B316" s="34" t="s">
        <v>10</v>
      </c>
      <c r="C316" s="34" t="s">
        <v>10</v>
      </c>
      <c r="D316" s="34" t="s">
        <v>10</v>
      </c>
      <c r="E316" s="34" t="s">
        <v>10</v>
      </c>
      <c r="F316" s="34" t="s">
        <v>10</v>
      </c>
      <c r="G316" s="34" t="s">
        <v>10</v>
      </c>
      <c r="H316" s="34" t="s">
        <v>10</v>
      </c>
      <c r="I316" s="34" t="s">
        <v>10</v>
      </c>
      <c r="J316" s="47">
        <v>0</v>
      </c>
      <c r="K316" s="47">
        <v>0</v>
      </c>
      <c r="L316" s="47">
        <v>0.24848957976671457</v>
      </c>
      <c r="M316" s="47">
        <v>0.27762517781685264</v>
      </c>
      <c r="N316" s="47">
        <v>0.26405036996898262</v>
      </c>
      <c r="O316" s="47">
        <v>0.22807156497486511</v>
      </c>
      <c r="P316" s="47">
        <v>0.20973010946071641</v>
      </c>
      <c r="Q316" s="14"/>
      <c r="R316" s="57" t="s">
        <v>40</v>
      </c>
    </row>
    <row r="317" spans="1:1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 t="e">
        <v>#DIV/0!</v>
      </c>
      <c r="L317" s="47">
        <v>0.15804912186660117</v>
      </c>
      <c r="M317" s="47">
        <v>0.2057198183807363</v>
      </c>
      <c r="N317" s="47">
        <v>0.23764049293285625</v>
      </c>
      <c r="O317" s="47">
        <v>0.21857760961218542</v>
      </c>
      <c r="P317" s="47">
        <v>0.36354305491104189</v>
      </c>
      <c r="Q317" s="14"/>
      <c r="R317" s="57" t="s">
        <v>89</v>
      </c>
    </row>
    <row r="318" spans="1:1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 t="e">
        <v>#DIV/0!</v>
      </c>
      <c r="L318" s="47">
        <v>0.19105483621091587</v>
      </c>
      <c r="M318" s="47">
        <v>1.8685363716038565E-2</v>
      </c>
      <c r="N318" s="47">
        <v>0.24137180947746034</v>
      </c>
      <c r="O318" s="47">
        <v>0.25426233234826096</v>
      </c>
      <c r="P318" s="47">
        <v>0.35937821534022202</v>
      </c>
      <c r="Q318" s="14"/>
      <c r="R318" s="57" t="s">
        <v>90</v>
      </c>
    </row>
    <row r="319" spans="1:1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>
        <v>0.11732396561237685</v>
      </c>
      <c r="L319" s="47">
        <v>0.20849270239295228</v>
      </c>
      <c r="M319" s="47">
        <v>0.10760624136420313</v>
      </c>
      <c r="N319" s="47">
        <v>0.17823918338939798</v>
      </c>
      <c r="O319" s="47">
        <v>0.28497489510970497</v>
      </c>
      <c r="P319" s="47">
        <v>0.2596696021447375</v>
      </c>
      <c r="Q319" s="14"/>
      <c r="R319" s="57" t="s">
        <v>91</v>
      </c>
    </row>
    <row r="320" spans="1:1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>
        <v>0.12443523376231029</v>
      </c>
      <c r="L320" s="47">
        <v>0.22103365908078249</v>
      </c>
      <c r="M320" s="47">
        <v>0.23063111285770907</v>
      </c>
      <c r="N320" s="47">
        <v>0.10711277053716999</v>
      </c>
      <c r="O320" s="47">
        <v>0.32214519442252321</v>
      </c>
      <c r="P320" s="47" t="e">
        <v>#DIV/0!</v>
      </c>
      <c r="Q320" s="14"/>
      <c r="R320" s="57" t="s">
        <v>92</v>
      </c>
    </row>
    <row r="321" spans="1:21">
      <c r="A321" s="34"/>
      <c r="B321" s="34"/>
      <c r="C321" s="34"/>
      <c r="D321" s="34"/>
      <c r="E321" s="34"/>
      <c r="F321" s="34"/>
      <c r="G321" s="34"/>
      <c r="H321" s="34"/>
      <c r="I321" s="34"/>
      <c r="J321" s="47"/>
      <c r="K321" s="47"/>
      <c r="L321" s="47">
        <v>0.19560081047955738</v>
      </c>
      <c r="M321" s="47">
        <v>0.14856385394885588</v>
      </c>
      <c r="N321" s="47">
        <v>0.19415693643067913</v>
      </c>
      <c r="O321" s="47">
        <v>0.27467594412924534</v>
      </c>
      <c r="P321" s="47">
        <v>0.32455461053285556</v>
      </c>
      <c r="Q321" s="14"/>
      <c r="R321" s="57" t="s">
        <v>93</v>
      </c>
    </row>
    <row r="322" spans="1:21">
      <c r="A322" s="34"/>
      <c r="B322" s="34"/>
      <c r="C322" s="34"/>
      <c r="D322" s="34"/>
      <c r="E322" s="34"/>
      <c r="F322" s="34"/>
      <c r="G322" s="34"/>
      <c r="H322" s="34"/>
      <c r="I322" s="34"/>
      <c r="J322" s="47"/>
      <c r="K322" s="47"/>
      <c r="L322" s="47">
        <v>0.20020403681164137</v>
      </c>
      <c r="M322" s="47">
        <v>0.15816045487015196</v>
      </c>
      <c r="N322" s="47">
        <v>0.21778395044183205</v>
      </c>
      <c r="O322" s="47">
        <v>0.29416540961383714</v>
      </c>
      <c r="P322" s="47">
        <v>0.33929237344946139</v>
      </c>
      <c r="Q322" s="14"/>
      <c r="R322" s="57" t="s">
        <v>94</v>
      </c>
    </row>
    <row r="323" spans="1:21">
      <c r="A323" s="34"/>
      <c r="B323" s="34"/>
      <c r="C323" s="34"/>
      <c r="D323" s="34"/>
      <c r="E323" s="34"/>
      <c r="F323" s="34"/>
      <c r="G323" s="34"/>
      <c r="H323" s="34"/>
      <c r="I323" s="34"/>
      <c r="J323" s="47"/>
      <c r="K323" s="47"/>
      <c r="L323" s="47">
        <v>0.31209839108472481</v>
      </c>
      <c r="M323" s="47">
        <v>0.30311362371775169</v>
      </c>
      <c r="N323" s="47">
        <v>0.35884825221831229</v>
      </c>
      <c r="O323" s="47">
        <v>0.41367213697349553</v>
      </c>
      <c r="P323" s="47">
        <v>0.43880890507857911</v>
      </c>
      <c r="Q323" s="14"/>
      <c r="R323" s="57" t="s">
        <v>95</v>
      </c>
    </row>
    <row r="324" spans="1:21">
      <c r="A324" s="34"/>
      <c r="B324" s="34"/>
      <c r="C324" s="34"/>
      <c r="D324" s="34"/>
      <c r="E324" s="34"/>
      <c r="F324" s="34"/>
      <c r="G324" s="34"/>
      <c r="H324" s="34"/>
      <c r="I324" s="34"/>
      <c r="J324" s="47"/>
      <c r="K324" s="47"/>
      <c r="L324" s="47">
        <v>8.1785162965659144E-2</v>
      </c>
      <c r="M324" s="47">
        <v>5.0513447417318273E-2</v>
      </c>
      <c r="N324" s="47">
        <v>6.2618984171121869E-2</v>
      </c>
      <c r="O324" s="47">
        <v>9.4336540791730969E-2</v>
      </c>
      <c r="P324" s="47">
        <v>0.13282102102520779</v>
      </c>
      <c r="Q324" s="14"/>
      <c r="R324" s="57" t="s">
        <v>96</v>
      </c>
    </row>
    <row r="325" spans="1:21">
      <c r="A325" s="34"/>
      <c r="B325" s="34"/>
      <c r="C325" s="34"/>
      <c r="D325" s="34"/>
      <c r="E325" s="34"/>
      <c r="F325" s="34"/>
      <c r="G325" s="34"/>
      <c r="H325" s="34"/>
      <c r="I325" s="34"/>
      <c r="J325" s="47"/>
      <c r="K325" s="47"/>
      <c r="L325" s="47">
        <v>0.12288939466527481</v>
      </c>
      <c r="M325" s="47">
        <v>9.1117639880709533E-2</v>
      </c>
      <c r="N325" s="47">
        <v>0.11615504306342464</v>
      </c>
      <c r="O325" s="47">
        <v>0.17228225103034028</v>
      </c>
      <c r="P325" s="47">
        <v>0.23884027816633938</v>
      </c>
      <c r="Q325" s="14"/>
      <c r="R325" s="57" t="s">
        <v>97</v>
      </c>
    </row>
    <row r="326" spans="1:21">
      <c r="A326" s="34"/>
      <c r="B326" s="34"/>
      <c r="C326" s="34"/>
      <c r="D326" s="34"/>
      <c r="E326" s="34"/>
      <c r="F326" s="34"/>
      <c r="G326" s="34"/>
      <c r="H326" s="34"/>
      <c r="I326" s="34"/>
      <c r="J326" s="47"/>
      <c r="K326" s="47"/>
      <c r="L326" s="47">
        <v>0.1214332014032711</v>
      </c>
      <c r="M326" s="47">
        <v>8.5199631783399996E-2</v>
      </c>
      <c r="N326" s="47">
        <v>0.10362688091553302</v>
      </c>
      <c r="O326" s="47">
        <v>0.16127397748190686</v>
      </c>
      <c r="P326" s="47">
        <v>0.22873001489605035</v>
      </c>
      <c r="Q326" s="14"/>
      <c r="R326" s="57" t="s">
        <v>98</v>
      </c>
    </row>
    <row r="327" spans="1:21" s="61" customForma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>
        <v>0.44058332006754625</v>
      </c>
      <c r="M327" s="31">
        <v>0.36698899981045913</v>
      </c>
      <c r="N327" s="31">
        <v>0.33083145944066333</v>
      </c>
      <c r="O327" s="31">
        <v>0.3709650866244375</v>
      </c>
      <c r="P327" s="31">
        <v>0.43530669193464833</v>
      </c>
      <c r="Q327" s="59"/>
      <c r="R327" s="60" t="s">
        <v>99</v>
      </c>
    </row>
    <row r="328" spans="1:21" s="61" customForma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>
        <v>1.5001759352115216</v>
      </c>
      <c r="M328" s="31">
        <v>1.587318782840812</v>
      </c>
      <c r="N328" s="31">
        <v>1.6702150611202908</v>
      </c>
      <c r="O328" s="31">
        <v>1.683968360082742</v>
      </c>
      <c r="P328" s="31">
        <v>1.7162022980430471</v>
      </c>
      <c r="Q328" s="59"/>
      <c r="R328" s="60" t="s">
        <v>100</v>
      </c>
    </row>
    <row r="329" spans="1:21">
      <c r="A329" s="208" t="s">
        <v>101</v>
      </c>
      <c r="B329" s="209"/>
      <c r="C329" s="209"/>
      <c r="D329" s="209"/>
      <c r="E329" s="209"/>
      <c r="F329" s="209"/>
      <c r="G329" s="209"/>
      <c r="H329" s="209"/>
      <c r="I329" s="209"/>
      <c r="J329" s="209"/>
      <c r="K329" s="209"/>
      <c r="L329" s="209"/>
      <c r="M329" s="209"/>
      <c r="N329" s="209"/>
      <c r="O329" s="58"/>
      <c r="P329" s="58"/>
      <c r="Q329" s="14"/>
      <c r="R329" s="57"/>
      <c r="S329" s="62"/>
    </row>
    <row r="330" spans="1:2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>
        <v>2.0522098620379303</v>
      </c>
      <c r="M330" s="31">
        <v>1.7549621871508247</v>
      </c>
      <c r="N330" s="31">
        <v>1.3577818613417787</v>
      </c>
      <c r="O330" s="31">
        <v>1.0779955418299498</v>
      </c>
      <c r="P330" s="31">
        <v>0.98794432572138258</v>
      </c>
      <c r="Q330" s="14"/>
      <c r="R330" s="57" t="s">
        <v>102</v>
      </c>
    </row>
    <row r="331" spans="1:2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>
        <v>2.0381510035913215</v>
      </c>
      <c r="M331" s="31">
        <v>1.7438541132163541</v>
      </c>
      <c r="N331" s="31">
        <v>1.3452477805950327</v>
      </c>
      <c r="O331" s="31">
        <v>1.0694843999556209</v>
      </c>
      <c r="P331" s="31">
        <v>0.97684900291275545</v>
      </c>
      <c r="Q331" s="14"/>
      <c r="R331" s="57" t="s">
        <v>103</v>
      </c>
    </row>
    <row r="332" spans="1:21">
      <c r="A332" s="166" t="s">
        <v>104</v>
      </c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58"/>
      <c r="P332" s="58"/>
      <c r="Q332" s="14"/>
      <c r="R332" s="57"/>
    </row>
    <row r="333" spans="1:2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>
        <v>0</v>
      </c>
      <c r="M333" s="31">
        <v>0</v>
      </c>
      <c r="N333" s="31">
        <v>0</v>
      </c>
      <c r="O333" s="31">
        <v>0</v>
      </c>
      <c r="P333" s="31">
        <v>0</v>
      </c>
      <c r="Q333" s="14"/>
      <c r="R333" s="57" t="s">
        <v>105</v>
      </c>
    </row>
    <row r="334" spans="1:21">
      <c r="A334" s="31" t="s">
        <v>10</v>
      </c>
      <c r="B334" s="31" t="s">
        <v>10</v>
      </c>
      <c r="C334" s="31" t="s">
        <v>10</v>
      </c>
      <c r="D334" s="31" t="s">
        <v>10</v>
      </c>
      <c r="E334" s="31" t="s">
        <v>10</v>
      </c>
      <c r="F334" s="31" t="s">
        <v>10</v>
      </c>
      <c r="G334" s="31" t="s">
        <v>10</v>
      </c>
      <c r="H334" s="31" t="s">
        <v>10</v>
      </c>
      <c r="I334" s="31" t="s">
        <v>10</v>
      </c>
      <c r="J334" s="31">
        <v>-254.71568222497592</v>
      </c>
      <c r="K334" s="31">
        <v>0</v>
      </c>
      <c r="L334" s="31">
        <v>0</v>
      </c>
      <c r="M334" s="31">
        <v>0</v>
      </c>
      <c r="N334" s="31">
        <v>0</v>
      </c>
      <c r="O334" s="31">
        <v>0</v>
      </c>
      <c r="P334" s="31">
        <v>0</v>
      </c>
      <c r="Q334" s="14"/>
      <c r="R334" s="7" t="s">
        <v>106</v>
      </c>
      <c r="S334" s="14"/>
      <c r="T334" s="14"/>
      <c r="U334" s="14"/>
    </row>
    <row r="335" spans="1:21">
      <c r="A335" s="168" t="s">
        <v>107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63"/>
      <c r="P335" s="63"/>
      <c r="Q335" s="14"/>
      <c r="R335" s="64"/>
    </row>
    <row r="336" spans="1:2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>
        <v>18.705156474696977</v>
      </c>
      <c r="M336" s="65">
        <v>26.657739648459298</v>
      </c>
      <c r="N336" s="65">
        <v>24.091168087251873</v>
      </c>
      <c r="O336" s="65">
        <v>25.864725658520552</v>
      </c>
      <c r="P336" s="65">
        <v>6.0895419111982791</v>
      </c>
      <c r="Q336" s="14"/>
      <c r="R336" s="64" t="s">
        <v>108</v>
      </c>
    </row>
    <row r="337" spans="1:25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>
        <v>4.6243723628192628</v>
      </c>
      <c r="M337" s="65">
        <v>4.2228040090570058</v>
      </c>
      <c r="N337" s="65">
        <v>5.2049159601805277</v>
      </c>
      <c r="O337" s="65">
        <v>4.0844404942618819</v>
      </c>
      <c r="P337" s="65">
        <v>5.1158983298391085</v>
      </c>
      <c r="Q337" s="14"/>
      <c r="R337" s="64" t="s">
        <v>109</v>
      </c>
    </row>
    <row r="338" spans="1:25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>
        <v>9.2683273212713377</v>
      </c>
      <c r="M338" s="65">
        <v>7.0789241475759193</v>
      </c>
      <c r="N338" s="65">
        <v>55.078617251532656</v>
      </c>
      <c r="O338" s="65">
        <v>83.045101685269785</v>
      </c>
      <c r="P338" s="65">
        <v>43.135191161574511</v>
      </c>
      <c r="Q338" s="14"/>
      <c r="R338" s="64" t="s">
        <v>110</v>
      </c>
    </row>
    <row r="339" spans="1:25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>
        <v>14.061201516244902</v>
      </c>
      <c r="M339" s="65">
        <v>23.801619509940387</v>
      </c>
      <c r="N339" s="65">
        <v>-25.782533204100254</v>
      </c>
      <c r="O339" s="65">
        <v>-53.095935532487353</v>
      </c>
      <c r="P339" s="65">
        <v>-31.929750920537124</v>
      </c>
      <c r="Q339" s="14"/>
      <c r="R339" s="64" t="s">
        <v>111</v>
      </c>
      <c r="S339" s="170"/>
      <c r="T339" s="170"/>
      <c r="U339" s="170"/>
      <c r="V339" s="170"/>
      <c r="W339" s="170"/>
      <c r="X339" s="170"/>
      <c r="Y339" s="170"/>
    </row>
    <row r="340" spans="1:25">
      <c r="A340" s="226" t="s">
        <v>112</v>
      </c>
      <c r="B340" s="226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58"/>
      <c r="Q340" s="14"/>
      <c r="R340" s="57"/>
      <c r="S340" s="66" t="s">
        <v>113</v>
      </c>
      <c r="T340" s="66">
        <v>2023</v>
      </c>
      <c r="U340" s="66">
        <v>2024</v>
      </c>
      <c r="V340" s="66">
        <v>2025</v>
      </c>
      <c r="W340" s="66">
        <v>2026</v>
      </c>
      <c r="X340" s="66">
        <v>2027</v>
      </c>
      <c r="Y340" s="66">
        <v>2028</v>
      </c>
    </row>
    <row r="341" spans="1:25">
      <c r="A341" s="67">
        <v>0</v>
      </c>
      <c r="B341" s="67">
        <v>0</v>
      </c>
      <c r="C341" s="67">
        <v>0</v>
      </c>
      <c r="D341" s="67">
        <v>0</v>
      </c>
      <c r="E341" s="67">
        <v>0</v>
      </c>
      <c r="F341" s="67">
        <v>0</v>
      </c>
      <c r="G341" s="67">
        <v>0</v>
      </c>
      <c r="H341" s="67">
        <v>0</v>
      </c>
      <c r="I341" s="67">
        <v>0</v>
      </c>
      <c r="J341" s="67">
        <v>0</v>
      </c>
      <c r="K341" s="67">
        <v>940</v>
      </c>
      <c r="L341" s="67">
        <v>940</v>
      </c>
      <c r="M341" s="67">
        <v>940</v>
      </c>
      <c r="N341" s="67">
        <v>940</v>
      </c>
      <c r="O341" s="67">
        <v>940</v>
      </c>
      <c r="P341" s="67">
        <v>940</v>
      </c>
      <c r="Q341" s="14"/>
      <c r="R341" s="68" t="s">
        <v>114</v>
      </c>
      <c r="S341" s="139" t="s">
        <v>115</v>
      </c>
      <c r="T341" s="140"/>
      <c r="U341" s="141">
        <f>+T341</f>
        <v>0</v>
      </c>
      <c r="V341" s="141">
        <f>+U341</f>
        <v>0</v>
      </c>
      <c r="W341" s="141">
        <f>+V341</f>
        <v>0</v>
      </c>
      <c r="X341" s="141">
        <f>+W341</f>
        <v>0</v>
      </c>
      <c r="Y341" s="141">
        <f>+X341</f>
        <v>0</v>
      </c>
    </row>
    <row r="342" spans="1:25">
      <c r="A342" s="69" t="s">
        <v>10</v>
      </c>
      <c r="B342" s="69" t="s">
        <v>10</v>
      </c>
      <c r="C342" s="69" t="s">
        <v>10</v>
      </c>
      <c r="D342" s="69" t="s">
        <v>10</v>
      </c>
      <c r="E342" s="69" t="s">
        <v>10</v>
      </c>
      <c r="F342" s="69" t="s">
        <v>10</v>
      </c>
      <c r="G342" s="69" t="s">
        <v>10</v>
      </c>
      <c r="H342" s="69" t="s">
        <v>10</v>
      </c>
      <c r="I342" s="69" t="s">
        <v>10</v>
      </c>
      <c r="J342" s="69" t="s">
        <v>10</v>
      </c>
      <c r="K342" s="69">
        <v>1.7000193936170211</v>
      </c>
      <c r="L342" s="69">
        <v>1.9349925531914893</v>
      </c>
      <c r="M342" s="69">
        <v>1.9969744680851063</v>
      </c>
      <c r="N342" s="69">
        <v>2.1430529574468085</v>
      </c>
      <c r="O342" s="69">
        <v>2.4359002978723403</v>
      </c>
      <c r="P342" s="69">
        <v>2.7471702127659574</v>
      </c>
      <c r="Q342" s="14"/>
      <c r="R342" s="68" t="s">
        <v>116</v>
      </c>
      <c r="S342" s="139" t="s">
        <v>117</v>
      </c>
      <c r="T342" s="142">
        <f>+O124*(1+T341)</f>
        <v>1319.2587599999999</v>
      </c>
      <c r="U342" s="143">
        <f>+T342*(1+U341)</f>
        <v>1319.2587599999999</v>
      </c>
      <c r="V342" s="143">
        <f>+U342*(1+V341)</f>
        <v>1319.2587599999999</v>
      </c>
      <c r="W342" s="143">
        <f>+V342*(1+W341)</f>
        <v>1319.2587599999999</v>
      </c>
      <c r="X342" s="143">
        <f>+W342*(1+X341)</f>
        <v>1319.2587599999999</v>
      </c>
      <c r="Y342" s="143">
        <f>+X342*(1+Y341)</f>
        <v>1319.2587599999999</v>
      </c>
    </row>
    <row r="343" spans="1:25">
      <c r="A343" s="65" t="s">
        <v>10</v>
      </c>
      <c r="B343" s="65" t="s">
        <v>10</v>
      </c>
      <c r="C343" s="65" t="s">
        <v>10</v>
      </c>
      <c r="D343" s="65" t="s">
        <v>10</v>
      </c>
      <c r="E343" s="65" t="s">
        <v>10</v>
      </c>
      <c r="F343" s="65" t="s">
        <v>10</v>
      </c>
      <c r="G343" s="65" t="s">
        <v>10</v>
      </c>
      <c r="H343" s="65" t="s">
        <v>10</v>
      </c>
      <c r="I343" s="65" t="s">
        <v>10</v>
      </c>
      <c r="J343" s="65" t="s">
        <v>10</v>
      </c>
      <c r="K343" s="65">
        <v>0.11012765957446809</v>
      </c>
      <c r="L343" s="65">
        <v>0.23497234042553192</v>
      </c>
      <c r="M343" s="65">
        <v>0.17014148936170212</v>
      </c>
      <c r="N343" s="65">
        <v>0.22207789361702127</v>
      </c>
      <c r="O343" s="65">
        <v>0.39284732978723402</v>
      </c>
      <c r="P343" s="65">
        <v>0.62836028368794328</v>
      </c>
      <c r="Q343" s="14"/>
      <c r="R343" s="57" t="s">
        <v>118</v>
      </c>
      <c r="S343" s="139" t="s">
        <v>119</v>
      </c>
      <c r="T343" s="142"/>
      <c r="U343" s="143">
        <f t="shared" ref="U343:Y344" si="0">+T343</f>
        <v>0</v>
      </c>
      <c r="V343" s="143">
        <f t="shared" si="0"/>
        <v>0</v>
      </c>
      <c r="W343" s="143">
        <f t="shared" si="0"/>
        <v>0</v>
      </c>
      <c r="X343" s="143">
        <f t="shared" si="0"/>
        <v>0</v>
      </c>
      <c r="Y343" s="143">
        <f t="shared" si="0"/>
        <v>0</v>
      </c>
    </row>
    <row r="344" spans="1:25">
      <c r="A344" s="36" t="s">
        <v>10</v>
      </c>
      <c r="B344" s="36" t="s">
        <v>10</v>
      </c>
      <c r="C344" s="36" t="s">
        <v>10</v>
      </c>
      <c r="D344" s="36" t="s">
        <v>10</v>
      </c>
      <c r="E344" s="36" t="s">
        <v>10</v>
      </c>
      <c r="F344" s="36" t="s">
        <v>10</v>
      </c>
      <c r="G344" s="36" t="s">
        <v>10</v>
      </c>
      <c r="H344" s="36" t="s">
        <v>10</v>
      </c>
      <c r="I344" s="36" t="s">
        <v>10</v>
      </c>
      <c r="J344" s="36" t="s">
        <v>10</v>
      </c>
      <c r="K344" s="36" t="s">
        <v>10</v>
      </c>
      <c r="L344" s="36">
        <v>1.1336360123647604</v>
      </c>
      <c r="M344" s="36">
        <v>-0.27590843648414942</v>
      </c>
      <c r="N344" s="36">
        <v>0.30525420019633231</v>
      </c>
      <c r="O344" s="36">
        <v>0.76896188715077063</v>
      </c>
      <c r="P344" s="36">
        <v>0.59950249382696064</v>
      </c>
      <c r="Q344" s="14"/>
      <c r="R344" s="70" t="s">
        <v>120</v>
      </c>
      <c r="S344" s="144" t="s">
        <v>74</v>
      </c>
      <c r="T344" s="145"/>
      <c r="U344" s="146">
        <f t="shared" si="0"/>
        <v>0</v>
      </c>
      <c r="V344" s="146">
        <f t="shared" si="0"/>
        <v>0</v>
      </c>
      <c r="W344" s="146">
        <f t="shared" si="0"/>
        <v>0</v>
      </c>
      <c r="X344" s="146">
        <f t="shared" si="0"/>
        <v>0</v>
      </c>
      <c r="Y344" s="146">
        <f t="shared" si="0"/>
        <v>0</v>
      </c>
    </row>
    <row r="345" spans="1:25">
      <c r="A345" s="71">
        <v>0</v>
      </c>
      <c r="B345" s="71">
        <v>0</v>
      </c>
      <c r="C345" s="71">
        <v>0</v>
      </c>
      <c r="D345" s="71">
        <v>0</v>
      </c>
      <c r="E345" s="71">
        <v>0</v>
      </c>
      <c r="F345" s="71">
        <v>0</v>
      </c>
      <c r="G345" s="71">
        <v>0</v>
      </c>
      <c r="H345" s="71">
        <v>0</v>
      </c>
      <c r="I345" s="71">
        <v>0</v>
      </c>
      <c r="J345" s="71">
        <v>0</v>
      </c>
      <c r="K345" s="71">
        <v>0</v>
      </c>
      <c r="L345" s="71">
        <v>0.1</v>
      </c>
      <c r="M345" s="71">
        <v>7.5999999999999998E-2</v>
      </c>
      <c r="N345" s="71">
        <v>0.1</v>
      </c>
      <c r="O345" s="71">
        <v>0.16</v>
      </c>
      <c r="P345" s="71">
        <v>0</v>
      </c>
      <c r="Q345" s="14"/>
      <c r="R345" s="68" t="s">
        <v>121</v>
      </c>
      <c r="S345" s="144" t="s">
        <v>38</v>
      </c>
      <c r="T345" s="147">
        <f t="shared" ref="T345:Y345" si="1">+T342*T344</f>
        <v>0</v>
      </c>
      <c r="U345" s="148">
        <f t="shared" si="1"/>
        <v>0</v>
      </c>
      <c r="V345" s="148">
        <f t="shared" si="1"/>
        <v>0</v>
      </c>
      <c r="W345" s="148">
        <f t="shared" si="1"/>
        <v>0</v>
      </c>
      <c r="X345" s="148">
        <f t="shared" si="1"/>
        <v>0</v>
      </c>
      <c r="Y345" s="148">
        <f t="shared" si="1"/>
        <v>0</v>
      </c>
    </row>
    <row r="346" spans="1:25">
      <c r="A346" s="72" t="s">
        <v>10</v>
      </c>
      <c r="B346" s="72" t="s">
        <v>10</v>
      </c>
      <c r="C346" s="72" t="s">
        <v>10</v>
      </c>
      <c r="D346" s="72" t="s">
        <v>10</v>
      </c>
      <c r="E346" s="72" t="s">
        <v>10</v>
      </c>
      <c r="F346" s="72" t="s">
        <v>10</v>
      </c>
      <c r="G346" s="72" t="s">
        <v>10</v>
      </c>
      <c r="H346" s="72" t="s">
        <v>10</v>
      </c>
      <c r="I346" s="73" t="s">
        <v>10</v>
      </c>
      <c r="J346" s="72" t="s">
        <v>10</v>
      </c>
      <c r="K346" s="73">
        <v>0</v>
      </c>
      <c r="L346" s="72">
        <v>1.4029680976736597E-2</v>
      </c>
      <c r="M346" s="72">
        <v>8.7022113752860866E-3</v>
      </c>
      <c r="N346" s="72">
        <v>1.0451086799394911E-2</v>
      </c>
      <c r="O346" s="72">
        <v>1.1521709143271089E-2</v>
      </c>
      <c r="P346" s="72">
        <v>0</v>
      </c>
      <c r="Q346" s="14"/>
      <c r="R346" s="70" t="s">
        <v>122</v>
      </c>
      <c r="S346" s="149" t="s">
        <v>79</v>
      </c>
      <c r="T346" s="150"/>
      <c r="U346" s="151">
        <f>+T346</f>
        <v>0</v>
      </c>
      <c r="V346" s="151">
        <f>+U346</f>
        <v>0</v>
      </c>
      <c r="W346" s="151">
        <f>+V346</f>
        <v>0</v>
      </c>
      <c r="X346" s="151">
        <f>+W346</f>
        <v>0</v>
      </c>
      <c r="Y346" s="151">
        <f>+X346</f>
        <v>0</v>
      </c>
    </row>
    <row r="347" spans="1:25">
      <c r="A347" s="74" t="s">
        <v>10</v>
      </c>
      <c r="B347" s="74" t="s">
        <v>10</v>
      </c>
      <c r="C347" s="74" t="s">
        <v>10</v>
      </c>
      <c r="D347" s="74" t="s">
        <v>10</v>
      </c>
      <c r="E347" s="74" t="s">
        <v>10</v>
      </c>
      <c r="F347" s="74" t="s">
        <v>10</v>
      </c>
      <c r="G347" s="74" t="s">
        <v>10</v>
      </c>
      <c r="H347" s="74" t="s">
        <v>10</v>
      </c>
      <c r="I347" s="75" t="s">
        <v>10</v>
      </c>
      <c r="J347" s="74" t="s">
        <v>10</v>
      </c>
      <c r="K347" s="75">
        <v>0</v>
      </c>
      <c r="L347" s="74">
        <v>0.4255820060305876</v>
      </c>
      <c r="M347" s="74">
        <v>0.44668705020227223</v>
      </c>
      <c r="N347" s="74">
        <v>0.4502924553690717</v>
      </c>
      <c r="O347" s="74">
        <v>0.40728290067965067</v>
      </c>
      <c r="P347" s="74">
        <v>0</v>
      </c>
      <c r="Q347" s="14"/>
      <c r="R347" s="76" t="s">
        <v>123</v>
      </c>
      <c r="S347" s="149" t="s">
        <v>79</v>
      </c>
      <c r="T347" s="152">
        <f>+T346*T342</f>
        <v>0</v>
      </c>
      <c r="U347" s="153">
        <f>+U342*U346</f>
        <v>0</v>
      </c>
      <c r="V347" s="153">
        <f>+V342*V346</f>
        <v>0</v>
      </c>
      <c r="W347" s="153">
        <f>+W342*W346</f>
        <v>0</v>
      </c>
      <c r="X347" s="153">
        <f>+X342*X346</f>
        <v>0</v>
      </c>
      <c r="Y347" s="153">
        <f>+Y342*Y346</f>
        <v>0</v>
      </c>
    </row>
    <row r="348" spans="1:25">
      <c r="A348" s="37" t="s">
        <v>10</v>
      </c>
      <c r="B348" s="37" t="s">
        <v>10</v>
      </c>
      <c r="C348" s="37" t="s">
        <v>10</v>
      </c>
      <c r="D348" s="37" t="s">
        <v>10</v>
      </c>
      <c r="E348" s="37" t="s">
        <v>10</v>
      </c>
      <c r="F348" s="37" t="s">
        <v>10</v>
      </c>
      <c r="G348" s="37" t="s">
        <v>10</v>
      </c>
      <c r="H348" s="37" t="s">
        <v>10</v>
      </c>
      <c r="I348" s="37" t="s">
        <v>10</v>
      </c>
      <c r="J348" s="37" t="s">
        <v>10</v>
      </c>
      <c r="K348" s="37">
        <v>4388.0351424416031</v>
      </c>
      <c r="L348" s="37">
        <v>6700.0810749629081</v>
      </c>
      <c r="M348" s="37">
        <v>8209.4075768932234</v>
      </c>
      <c r="N348" s="37">
        <v>8994.2799064153151</v>
      </c>
      <c r="O348" s="37">
        <v>13053.618879785437</v>
      </c>
      <c r="P348" s="37">
        <v>32665</v>
      </c>
      <c r="Q348" s="14"/>
      <c r="R348" s="57" t="s">
        <v>124</v>
      </c>
      <c r="S348" s="149" t="s">
        <v>125</v>
      </c>
      <c r="T348" s="150"/>
      <c r="U348" s="151">
        <f>+T348</f>
        <v>0</v>
      </c>
      <c r="V348" s="151">
        <f>+U348</f>
        <v>0</v>
      </c>
      <c r="W348" s="151">
        <f>+V348</f>
        <v>0</v>
      </c>
      <c r="X348" s="151">
        <f>+W348</f>
        <v>0</v>
      </c>
      <c r="Y348" s="151">
        <f>+X348</f>
        <v>0</v>
      </c>
    </row>
    <row r="349" spans="1:25">
      <c r="A349" s="77" t="s">
        <v>10</v>
      </c>
      <c r="B349" s="77" t="s">
        <v>10</v>
      </c>
      <c r="C349" s="77" t="s">
        <v>10</v>
      </c>
      <c r="D349" s="77" t="s">
        <v>10</v>
      </c>
      <c r="E349" s="77" t="s">
        <v>10</v>
      </c>
      <c r="F349" s="77" t="s">
        <v>10</v>
      </c>
      <c r="G349" s="77" t="s">
        <v>10</v>
      </c>
      <c r="H349" s="77" t="s">
        <v>10</v>
      </c>
      <c r="I349" s="77" t="s">
        <v>10</v>
      </c>
      <c r="J349" s="77" t="s">
        <v>10</v>
      </c>
      <c r="K349" s="77">
        <v>2.7459230815167879</v>
      </c>
      <c r="L349" s="77">
        <v>3.6836037496229346</v>
      </c>
      <c r="M349" s="77">
        <v>4.3733219705198847</v>
      </c>
      <c r="N349" s="77">
        <v>4.46483734614044</v>
      </c>
      <c r="O349" s="77">
        <v>5.7009018832363552</v>
      </c>
      <c r="P349" s="77">
        <v>12.64938001967208</v>
      </c>
      <c r="Q349" s="78">
        <v>4.8463537332988933</v>
      </c>
      <c r="R349" s="68" t="s">
        <v>126</v>
      </c>
      <c r="S349" s="149" t="s">
        <v>125</v>
      </c>
      <c r="T349" s="152">
        <f>+T348*T342</f>
        <v>0</v>
      </c>
      <c r="U349" s="153">
        <f>+U342*U348</f>
        <v>0</v>
      </c>
      <c r="V349" s="153">
        <f>+V342*V348</f>
        <v>0</v>
      </c>
      <c r="W349" s="153">
        <f>+W342*W348</f>
        <v>0</v>
      </c>
      <c r="X349" s="153">
        <f>+X342*X348</f>
        <v>0</v>
      </c>
      <c r="Y349" s="153">
        <f>+Y342*Y348</f>
        <v>0</v>
      </c>
    </row>
    <row r="350" spans="1:25">
      <c r="A350" s="77" t="s">
        <v>10</v>
      </c>
      <c r="B350" s="77" t="s">
        <v>10</v>
      </c>
      <c r="C350" s="77" t="s">
        <v>10</v>
      </c>
      <c r="D350" s="77" t="s">
        <v>10</v>
      </c>
      <c r="E350" s="77" t="s">
        <v>10</v>
      </c>
      <c r="F350" s="77" t="s">
        <v>10</v>
      </c>
      <c r="G350" s="77" t="s">
        <v>10</v>
      </c>
      <c r="H350" s="77" t="s">
        <v>10</v>
      </c>
      <c r="I350" s="77" t="s">
        <v>10</v>
      </c>
      <c r="J350" s="77" t="s">
        <v>10</v>
      </c>
      <c r="K350" s="77">
        <v>42.388283833477615</v>
      </c>
      <c r="L350" s="77">
        <v>30.334403664364789</v>
      </c>
      <c r="M350" s="77">
        <v>51.330291915322192</v>
      </c>
      <c r="N350" s="77">
        <v>43.085706205706984</v>
      </c>
      <c r="O350" s="77">
        <v>35.349173947644047</v>
      </c>
      <c r="P350" s="77">
        <v>55.302667756222434</v>
      </c>
      <c r="Q350" s="78">
        <v>43.255057356224405</v>
      </c>
      <c r="R350" s="68" t="s">
        <v>127</v>
      </c>
      <c r="S350" s="144" t="s">
        <v>47</v>
      </c>
      <c r="T350" s="154">
        <f t="shared" ref="T350:Y350" si="2">+T345-T347-T349+T343</f>
        <v>0</v>
      </c>
      <c r="U350" s="155">
        <f t="shared" si="2"/>
        <v>0</v>
      </c>
      <c r="V350" s="156">
        <f t="shared" si="2"/>
        <v>0</v>
      </c>
      <c r="W350" s="155">
        <f t="shared" si="2"/>
        <v>0</v>
      </c>
      <c r="X350" s="156">
        <f t="shared" si="2"/>
        <v>0</v>
      </c>
      <c r="Y350" s="155">
        <f t="shared" si="2"/>
        <v>0</v>
      </c>
    </row>
    <row r="351" spans="1:25">
      <c r="A351" s="77" t="s">
        <v>10</v>
      </c>
      <c r="B351" s="77" t="s">
        <v>10</v>
      </c>
      <c r="C351" s="77" t="s">
        <v>10</v>
      </c>
      <c r="D351" s="77" t="s">
        <v>10</v>
      </c>
      <c r="E351" s="77" t="s">
        <v>10</v>
      </c>
      <c r="F351" s="77" t="s">
        <v>10</v>
      </c>
      <c r="G351" s="77" t="s">
        <v>10</v>
      </c>
      <c r="H351" s="77" t="s">
        <v>10</v>
      </c>
      <c r="I351" s="77" t="s">
        <v>10</v>
      </c>
      <c r="J351" s="77" t="s">
        <v>10</v>
      </c>
      <c r="K351" s="77">
        <v>29.619530087582522</v>
      </c>
      <c r="L351" s="77">
        <v>15.900429808874851</v>
      </c>
      <c r="M351" s="77">
        <v>23.588322689752758</v>
      </c>
      <c r="N351" s="77">
        <v>21.331664763860744</v>
      </c>
      <c r="O351" s="77">
        <v>22.015788768445066</v>
      </c>
      <c r="P351" s="77">
        <v>39.65788146785254</v>
      </c>
      <c r="Q351" s="78">
        <v>22.311925407352849</v>
      </c>
      <c r="R351" s="68" t="s">
        <v>128</v>
      </c>
      <c r="S351" s="149" t="s">
        <v>129</v>
      </c>
      <c r="T351" s="152"/>
      <c r="U351" s="153">
        <f>+T351</f>
        <v>0</v>
      </c>
      <c r="V351" s="153">
        <f>+U351</f>
        <v>0</v>
      </c>
      <c r="W351" s="153">
        <f>+V351</f>
        <v>0</v>
      </c>
      <c r="X351" s="153">
        <f>+W351</f>
        <v>0</v>
      </c>
      <c r="Y351" s="153">
        <f>+X351</f>
        <v>0</v>
      </c>
    </row>
    <row r="352" spans="1:25">
      <c r="A352" s="79" t="s">
        <v>10</v>
      </c>
      <c r="B352" s="79" t="s">
        <v>10</v>
      </c>
      <c r="C352" s="79" t="s">
        <v>10</v>
      </c>
      <c r="D352" s="79" t="s">
        <v>10</v>
      </c>
      <c r="E352" s="79" t="s">
        <v>10</v>
      </c>
      <c r="F352" s="79" t="s">
        <v>10</v>
      </c>
      <c r="G352" s="79" t="s">
        <v>10</v>
      </c>
      <c r="H352" s="79" t="s">
        <v>10</v>
      </c>
      <c r="I352" s="80" t="s">
        <v>10</v>
      </c>
      <c r="J352" s="79" t="s">
        <v>10</v>
      </c>
      <c r="K352" s="80">
        <v>4.6319049373954746</v>
      </c>
      <c r="L352" s="79">
        <v>6.1175384737957108</v>
      </c>
      <c r="M352" s="79">
        <v>7.8324400688209392</v>
      </c>
      <c r="N352" s="79">
        <v>8.526525786264374</v>
      </c>
      <c r="O352" s="79">
        <v>9.8946615141562049</v>
      </c>
      <c r="P352" s="79">
        <v>18.466125368022276</v>
      </c>
      <c r="Q352" s="78">
        <v>8.7512091230805069</v>
      </c>
      <c r="R352" s="68" t="s">
        <v>130</v>
      </c>
      <c r="S352" s="144" t="s">
        <v>53</v>
      </c>
      <c r="T352" s="154">
        <f t="shared" ref="T352:Y352" si="3">+T350-T351</f>
        <v>0</v>
      </c>
      <c r="U352" s="155">
        <f t="shared" si="3"/>
        <v>0</v>
      </c>
      <c r="V352" s="156">
        <f t="shared" si="3"/>
        <v>0</v>
      </c>
      <c r="W352" s="155">
        <f t="shared" si="3"/>
        <v>0</v>
      </c>
      <c r="X352" s="156">
        <f t="shared" si="3"/>
        <v>0</v>
      </c>
      <c r="Y352" s="155">
        <f t="shared" si="3"/>
        <v>0</v>
      </c>
    </row>
    <row r="353" spans="1:25">
      <c r="A353" s="81" t="s">
        <v>10</v>
      </c>
      <c r="B353" s="81" t="s">
        <v>10</v>
      </c>
      <c r="C353" s="81" t="s">
        <v>10</v>
      </c>
      <c r="D353" s="81" t="s">
        <v>10</v>
      </c>
      <c r="E353" s="81" t="s">
        <v>10</v>
      </c>
      <c r="F353" s="81" t="s">
        <v>10</v>
      </c>
      <c r="G353" s="81" t="s">
        <v>10</v>
      </c>
      <c r="H353" s="81" t="s">
        <v>10</v>
      </c>
      <c r="I353" s="82" t="s">
        <v>10</v>
      </c>
      <c r="J353" s="81" t="s">
        <v>10</v>
      </c>
      <c r="K353" s="82">
        <v>5.25</v>
      </c>
      <c r="L353" s="81">
        <v>9.75</v>
      </c>
      <c r="M353" s="81">
        <v>11.1</v>
      </c>
      <c r="N353" s="81">
        <v>11</v>
      </c>
      <c r="O353" s="81">
        <v>20.9</v>
      </c>
      <c r="P353" s="81">
        <v>41.5</v>
      </c>
      <c r="Q353" s="83"/>
      <c r="R353" s="84" t="s">
        <v>131</v>
      </c>
      <c r="S353" s="149" t="s">
        <v>132</v>
      </c>
      <c r="T353" s="150"/>
      <c r="U353" s="151">
        <f>+T353</f>
        <v>0</v>
      </c>
      <c r="V353" s="151">
        <f>+U353</f>
        <v>0</v>
      </c>
      <c r="W353" s="151">
        <f>+V353</f>
        <v>0</v>
      </c>
      <c r="X353" s="151">
        <f>+W353</f>
        <v>0</v>
      </c>
      <c r="Y353" s="151">
        <f>+X353</f>
        <v>0</v>
      </c>
    </row>
    <row r="354" spans="1:25">
      <c r="A354" s="85" t="s">
        <v>10</v>
      </c>
      <c r="B354" s="85" t="s">
        <v>10</v>
      </c>
      <c r="C354" s="85" t="s">
        <v>10</v>
      </c>
      <c r="D354" s="85" t="s">
        <v>10</v>
      </c>
      <c r="E354" s="85" t="s">
        <v>10</v>
      </c>
      <c r="F354" s="85" t="s">
        <v>10</v>
      </c>
      <c r="G354" s="85" t="s">
        <v>10</v>
      </c>
      <c r="H354" s="85" t="s">
        <v>10</v>
      </c>
      <c r="I354" s="86" t="s">
        <v>10</v>
      </c>
      <c r="J354" s="85" t="s">
        <v>10</v>
      </c>
      <c r="K354" s="86">
        <v>4.0199999999999996</v>
      </c>
      <c r="L354" s="85">
        <v>4.2</v>
      </c>
      <c r="M354" s="85">
        <v>5.5</v>
      </c>
      <c r="N354" s="85">
        <v>7.75</v>
      </c>
      <c r="O354" s="85">
        <v>8.6</v>
      </c>
      <c r="P354" s="85">
        <v>19</v>
      </c>
      <c r="Q354" s="87"/>
      <c r="R354" s="88" t="s">
        <v>133</v>
      </c>
      <c r="S354" s="149" t="s">
        <v>132</v>
      </c>
      <c r="T354" s="152">
        <f t="shared" ref="T354:Y354" si="4">+T352*T353</f>
        <v>0</v>
      </c>
      <c r="U354" s="152">
        <f t="shared" si="4"/>
        <v>0</v>
      </c>
      <c r="V354" s="152">
        <f t="shared" si="4"/>
        <v>0</v>
      </c>
      <c r="W354" s="152">
        <f t="shared" si="4"/>
        <v>0</v>
      </c>
      <c r="X354" s="152">
        <f t="shared" si="4"/>
        <v>0</v>
      </c>
      <c r="Y354" s="152">
        <f t="shared" si="4"/>
        <v>0</v>
      </c>
    </row>
    <row r="355" spans="1:25">
      <c r="A355" s="89" t="s">
        <v>10</v>
      </c>
      <c r="B355" s="89" t="s">
        <v>10</v>
      </c>
      <c r="C355" s="89" t="s">
        <v>10</v>
      </c>
      <c r="D355" s="89" t="s">
        <v>10</v>
      </c>
      <c r="E355" s="89" t="s">
        <v>10</v>
      </c>
      <c r="F355" s="89" t="s">
        <v>10</v>
      </c>
      <c r="G355" s="89" t="s">
        <v>10</v>
      </c>
      <c r="H355" s="89" t="s">
        <v>10</v>
      </c>
      <c r="I355" s="90" t="s">
        <v>10</v>
      </c>
      <c r="J355" s="89" t="s">
        <v>10</v>
      </c>
      <c r="K355" s="90">
        <v>4.668122491959152</v>
      </c>
      <c r="L355" s="89">
        <v>7.1277458244286258</v>
      </c>
      <c r="M355" s="89">
        <v>8.7334123158438555</v>
      </c>
      <c r="N355" s="89">
        <v>9.5683828791652292</v>
      </c>
      <c r="O355" s="89">
        <v>13.886828595516423</v>
      </c>
      <c r="P355" s="91">
        <v>34.75</v>
      </c>
      <c r="Q355" s="83">
        <v>0.82894736842105265</v>
      </c>
      <c r="R355" s="68" t="s">
        <v>134</v>
      </c>
      <c r="S355" s="144" t="s">
        <v>135</v>
      </c>
      <c r="T355" s="154">
        <f t="shared" ref="T355:Y355" si="5">(T352-T354)*0.99657</f>
        <v>0</v>
      </c>
      <c r="U355" s="154">
        <f t="shared" si="5"/>
        <v>0</v>
      </c>
      <c r="V355" s="154">
        <f t="shared" si="5"/>
        <v>0</v>
      </c>
      <c r="W355" s="154">
        <f t="shared" si="5"/>
        <v>0</v>
      </c>
      <c r="X355" s="154">
        <f t="shared" si="5"/>
        <v>0</v>
      </c>
      <c r="Y355" s="154">
        <f t="shared" si="5"/>
        <v>0</v>
      </c>
    </row>
    <row r="356" spans="1:25">
      <c r="A356" s="161" t="s">
        <v>136</v>
      </c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3"/>
      <c r="O356" s="92"/>
      <c r="P356" s="92"/>
      <c r="Q356" s="83">
        <v>-0.16265060240963858</v>
      </c>
      <c r="R356" s="57"/>
      <c r="S356" s="144" t="s">
        <v>93</v>
      </c>
      <c r="T356" s="145">
        <f t="shared" ref="T356:Y356" si="6">+T355/T342</f>
        <v>0</v>
      </c>
      <c r="U356" s="146">
        <f t="shared" si="6"/>
        <v>0</v>
      </c>
      <c r="V356" s="146">
        <f t="shared" si="6"/>
        <v>0</v>
      </c>
      <c r="W356" s="146">
        <f t="shared" si="6"/>
        <v>0</v>
      </c>
      <c r="X356" s="146">
        <f t="shared" si="6"/>
        <v>0</v>
      </c>
      <c r="Y356" s="146">
        <f t="shared" si="6"/>
        <v>0</v>
      </c>
    </row>
    <row r="357" spans="1:25">
      <c r="A357" s="79"/>
      <c r="B357" s="79"/>
      <c r="C357" s="79"/>
      <c r="D357" s="79"/>
      <c r="E357" s="79"/>
      <c r="F357" s="79"/>
      <c r="G357" s="79"/>
      <c r="H357" s="79"/>
      <c r="I357" s="79"/>
      <c r="J357" s="80"/>
      <c r="K357" s="79"/>
      <c r="L357" s="80"/>
      <c r="M357" s="80"/>
      <c r="N357" s="77"/>
      <c r="O357" s="77"/>
      <c r="P357" s="77"/>
      <c r="Q357" s="93"/>
      <c r="R357" s="68" t="s">
        <v>137</v>
      </c>
      <c r="S357" s="144" t="s">
        <v>138</v>
      </c>
      <c r="T357" s="158">
        <f>+T355/O245-1</f>
        <v>-1</v>
      </c>
      <c r="U357" s="159" t="e">
        <f>+U355/T355-1</f>
        <v>#DIV/0!</v>
      </c>
      <c r="V357" s="159" t="e">
        <f>+V355/U355-1</f>
        <v>#DIV/0!</v>
      </c>
      <c r="W357" s="159" t="e">
        <f>+W355/V355-1</f>
        <v>#DIV/0!</v>
      </c>
      <c r="X357" s="159" t="e">
        <f>+X355/W355-1</f>
        <v>#DIV/0!</v>
      </c>
      <c r="Y357" s="159" t="e">
        <f>+Y355/X355-1</f>
        <v>#DIV/0!</v>
      </c>
    </row>
    <row r="358" spans="1:25">
      <c r="A358" s="79"/>
      <c r="B358" s="79"/>
      <c r="C358" s="79"/>
      <c r="D358" s="79"/>
      <c r="E358" s="79"/>
      <c r="F358" s="79"/>
      <c r="G358" s="79"/>
      <c r="H358" s="79"/>
      <c r="I358" s="79"/>
      <c r="J358" s="80"/>
      <c r="K358" s="79"/>
      <c r="L358" s="80"/>
      <c r="M358" s="77"/>
      <c r="N358" s="94"/>
      <c r="O358" s="94"/>
      <c r="P358" s="94"/>
      <c r="Q358" s="93"/>
      <c r="R358" s="68" t="s">
        <v>139</v>
      </c>
      <c r="S358" s="95" t="s">
        <v>134</v>
      </c>
      <c r="T358" s="96">
        <f>+P355</f>
        <v>34.75</v>
      </c>
      <c r="U358" s="97">
        <f>+T358</f>
        <v>34.75</v>
      </c>
      <c r="V358" s="97">
        <f>+U358</f>
        <v>34.75</v>
      </c>
      <c r="W358" s="97">
        <f>+V358</f>
        <v>34.75</v>
      </c>
      <c r="X358" s="97">
        <f>+W358</f>
        <v>34.75</v>
      </c>
      <c r="Y358" s="97">
        <f>+X358</f>
        <v>34.75</v>
      </c>
    </row>
    <row r="359" spans="1:25">
      <c r="A359" s="98" t="s">
        <v>10</v>
      </c>
      <c r="B359" s="98" t="s">
        <v>10</v>
      </c>
      <c r="C359" s="98" t="s">
        <v>10</v>
      </c>
      <c r="D359" s="98" t="s">
        <v>10</v>
      </c>
      <c r="E359" s="98" t="s">
        <v>10</v>
      </c>
      <c r="F359" s="98" t="s">
        <v>10</v>
      </c>
      <c r="G359" s="98" t="s">
        <v>10</v>
      </c>
      <c r="H359" s="98" t="s">
        <v>10</v>
      </c>
      <c r="I359" s="98" t="s">
        <v>10</v>
      </c>
      <c r="J359" s="98" t="s">
        <v>10</v>
      </c>
      <c r="K359" s="98">
        <v>0.43340432155214365</v>
      </c>
      <c r="L359" s="98">
        <v>0.23992264033200886</v>
      </c>
      <c r="M359" s="98">
        <v>9.7605702928543314E-2</v>
      </c>
      <c r="N359" s="98">
        <v>7.8722356673448304E-2</v>
      </c>
      <c r="O359" s="98">
        <v>-0.17632805960199163</v>
      </c>
      <c r="P359" s="98">
        <v>-1.6100818709866846</v>
      </c>
      <c r="Q359" s="83"/>
      <c r="R359" s="76" t="s">
        <v>140</v>
      </c>
      <c r="S359" s="95" t="s">
        <v>118</v>
      </c>
      <c r="T359" s="96">
        <f t="shared" ref="T359:Y359" si="7">+T355/$P$341</f>
        <v>0</v>
      </c>
      <c r="U359" s="96">
        <f t="shared" si="7"/>
        <v>0</v>
      </c>
      <c r="V359" s="96">
        <f t="shared" si="7"/>
        <v>0</v>
      </c>
      <c r="W359" s="96">
        <f t="shared" si="7"/>
        <v>0</v>
      </c>
      <c r="X359" s="96">
        <f t="shared" si="7"/>
        <v>0</v>
      </c>
      <c r="Y359" s="96">
        <f t="shared" si="7"/>
        <v>0</v>
      </c>
    </row>
    <row r="360" spans="1:25">
      <c r="A360" s="98" t="s">
        <v>10</v>
      </c>
      <c r="B360" s="98" t="s">
        <v>10</v>
      </c>
      <c r="C360" s="98" t="s">
        <v>10</v>
      </c>
      <c r="D360" s="98" t="s">
        <v>10</v>
      </c>
      <c r="E360" s="98" t="s">
        <v>10</v>
      </c>
      <c r="F360" s="98" t="s">
        <v>10</v>
      </c>
      <c r="G360" s="98" t="s">
        <v>10</v>
      </c>
      <c r="H360" s="98" t="s">
        <v>10</v>
      </c>
      <c r="I360" s="98" t="s">
        <v>10</v>
      </c>
      <c r="J360" s="98" t="s">
        <v>10</v>
      </c>
      <c r="K360" s="98">
        <v>2.0038663123447722E-2</v>
      </c>
      <c r="L360" s="98">
        <v>0.29870850905253354</v>
      </c>
      <c r="M360" s="98">
        <v>-0.18668879554579437</v>
      </c>
      <c r="N360" s="98">
        <v>3.9151757243723042E-3</v>
      </c>
      <c r="O360" s="98">
        <v>0.1827736198214219</v>
      </c>
      <c r="P360" s="98">
        <v>-0.27852489711851869</v>
      </c>
      <c r="Q360" s="83"/>
      <c r="R360" s="76" t="s">
        <v>141</v>
      </c>
      <c r="S360" s="95" t="s">
        <v>142</v>
      </c>
      <c r="T360" s="99" t="e">
        <f t="shared" ref="T360:Y360" si="8">+T358/T359</f>
        <v>#DIV/0!</v>
      </c>
      <c r="U360" s="99" t="e">
        <f t="shared" si="8"/>
        <v>#DIV/0!</v>
      </c>
      <c r="V360" s="99" t="e">
        <f t="shared" si="8"/>
        <v>#DIV/0!</v>
      </c>
      <c r="W360" s="99" t="e">
        <f t="shared" si="8"/>
        <v>#DIV/0!</v>
      </c>
      <c r="X360" s="99" t="e">
        <f t="shared" si="8"/>
        <v>#DIV/0!</v>
      </c>
      <c r="Y360" s="99" t="e">
        <f t="shared" si="8"/>
        <v>#DIV/0!</v>
      </c>
    </row>
    <row r="361" spans="1:25">
      <c r="A361" s="98" t="s">
        <v>10</v>
      </c>
      <c r="B361" s="98" t="s">
        <v>10</v>
      </c>
      <c r="C361" s="98" t="s">
        <v>10</v>
      </c>
      <c r="D361" s="98" t="s">
        <v>10</v>
      </c>
      <c r="E361" s="98" t="s">
        <v>10</v>
      </c>
      <c r="F361" s="98" t="s">
        <v>10</v>
      </c>
      <c r="G361" s="98" t="s">
        <v>10</v>
      </c>
      <c r="H361" s="98" t="s">
        <v>10</v>
      </c>
      <c r="I361" s="98" t="s">
        <v>10</v>
      </c>
      <c r="J361" s="98" t="s">
        <v>10</v>
      </c>
      <c r="K361" s="98">
        <v>-0.32752012866722235</v>
      </c>
      <c r="L361" s="98">
        <v>0.28735734282999631</v>
      </c>
      <c r="M361" s="98">
        <v>-5.7206953640104717E-2</v>
      </c>
      <c r="N361" s="98">
        <v>4.3934381528949643E-2</v>
      </c>
      <c r="O361" s="98">
        <v>1.3272572111154119E-2</v>
      </c>
      <c r="P361" s="98">
        <v>-0.77742981584114512</v>
      </c>
      <c r="Q361" s="83"/>
      <c r="R361" s="76" t="s">
        <v>143</v>
      </c>
      <c r="S361" s="95" t="s">
        <v>144</v>
      </c>
      <c r="T361" s="96"/>
      <c r="U361" s="100">
        <f>+T361</f>
        <v>0</v>
      </c>
      <c r="V361" s="100">
        <f>+U361</f>
        <v>0</v>
      </c>
      <c r="W361" s="100">
        <f>+V361</f>
        <v>0</v>
      </c>
      <c r="X361" s="100">
        <f>+W361</f>
        <v>0</v>
      </c>
      <c r="Y361" s="100">
        <f>+X361</f>
        <v>0</v>
      </c>
    </row>
    <row r="362" spans="1:25">
      <c r="A362" s="98" t="s">
        <v>10</v>
      </c>
      <c r="B362" s="98" t="s">
        <v>10</v>
      </c>
      <c r="C362" s="98" t="s">
        <v>10</v>
      </c>
      <c r="D362" s="98" t="s">
        <v>10</v>
      </c>
      <c r="E362" s="98" t="s">
        <v>10</v>
      </c>
      <c r="F362" s="98" t="s">
        <v>10</v>
      </c>
      <c r="G362" s="98" t="s">
        <v>10</v>
      </c>
      <c r="H362" s="98" t="s">
        <v>10</v>
      </c>
      <c r="I362" s="98" t="s">
        <v>10</v>
      </c>
      <c r="J362" s="98" t="s">
        <v>10</v>
      </c>
      <c r="K362" s="98">
        <v>0.47071257557092855</v>
      </c>
      <c r="L362" s="98">
        <v>0.30094934451271799</v>
      </c>
      <c r="M362" s="98">
        <v>0.10498766985654577</v>
      </c>
      <c r="N362" s="98">
        <v>2.5674547786036946E-2</v>
      </c>
      <c r="O362" s="98">
        <v>-0.1306622176425824</v>
      </c>
      <c r="P362" s="98">
        <v>-1.1101227394188962</v>
      </c>
      <c r="Q362" s="83"/>
      <c r="R362" s="76" t="s">
        <v>145</v>
      </c>
      <c r="S362" s="95" t="s">
        <v>146</v>
      </c>
      <c r="T362" s="96"/>
      <c r="U362" s="96"/>
      <c r="V362" s="96"/>
      <c r="W362" s="96"/>
      <c r="X362" s="96"/>
      <c r="Y362" s="96"/>
    </row>
    <row r="363" spans="1:25">
      <c r="A363" s="98" t="s">
        <v>10</v>
      </c>
      <c r="B363" s="98" t="s">
        <v>10</v>
      </c>
      <c r="C363" s="98" t="s">
        <v>10</v>
      </c>
      <c r="D363" s="98" t="s">
        <v>10</v>
      </c>
      <c r="E363" s="98" t="s">
        <v>10</v>
      </c>
      <c r="F363" s="98" t="s">
        <v>10</v>
      </c>
      <c r="G363" s="98" t="s">
        <v>10</v>
      </c>
      <c r="H363" s="98" t="s">
        <v>10</v>
      </c>
      <c r="I363" s="98" t="s">
        <v>10</v>
      </c>
      <c r="J363" s="98" t="s">
        <v>10</v>
      </c>
      <c r="K363" s="98" t="s">
        <v>10</v>
      </c>
      <c r="L363" s="98" t="s">
        <v>10</v>
      </c>
      <c r="M363" s="98" t="s">
        <v>10</v>
      </c>
      <c r="N363" s="98" t="s">
        <v>10</v>
      </c>
      <c r="O363" s="98" t="s">
        <v>10</v>
      </c>
      <c r="P363" s="98" t="s">
        <v>10</v>
      </c>
      <c r="Q363" s="83"/>
      <c r="R363" s="76" t="s">
        <v>147</v>
      </c>
      <c r="S363" s="95" t="s">
        <v>148</v>
      </c>
      <c r="T363" s="101" t="e">
        <f t="shared" ref="T363:Y363" si="9">+(T361-T360)/T361</f>
        <v>#DIV/0!</v>
      </c>
      <c r="U363" s="102" t="e">
        <f t="shared" si="9"/>
        <v>#DIV/0!</v>
      </c>
      <c r="V363" s="102" t="e">
        <f t="shared" si="9"/>
        <v>#DIV/0!</v>
      </c>
      <c r="W363" s="102" t="e">
        <f t="shared" si="9"/>
        <v>#DIV/0!</v>
      </c>
      <c r="X363" s="102" t="e">
        <f t="shared" si="9"/>
        <v>#DIV/0!</v>
      </c>
      <c r="Y363" s="102" t="e">
        <f t="shared" si="9"/>
        <v>#DIV/0!</v>
      </c>
    </row>
    <row r="364" spans="1:25">
      <c r="A364" s="98" t="s">
        <v>10</v>
      </c>
      <c r="B364" s="98" t="s">
        <v>10</v>
      </c>
      <c r="C364" s="98" t="s">
        <v>10</v>
      </c>
      <c r="D364" s="98" t="s">
        <v>10</v>
      </c>
      <c r="E364" s="98" t="s">
        <v>10</v>
      </c>
      <c r="F364" s="98" t="s">
        <v>10</v>
      </c>
      <c r="G364" s="98" t="s">
        <v>10</v>
      </c>
      <c r="H364" s="98" t="s">
        <v>10</v>
      </c>
      <c r="I364" s="98" t="s">
        <v>10</v>
      </c>
      <c r="J364" s="98" t="s">
        <v>10</v>
      </c>
      <c r="K364" s="98">
        <v>0.14915885789482439</v>
      </c>
      <c r="L364" s="98">
        <v>0.28173445918181417</v>
      </c>
      <c r="M364" s="98">
        <v>-1.0325594100202503E-2</v>
      </c>
      <c r="N364" s="98">
        <v>3.80616154282018E-2</v>
      </c>
      <c r="O364" s="98">
        <v>-2.7736021327999502E-2</v>
      </c>
      <c r="P364" s="98">
        <v>-0.94403983084131116</v>
      </c>
      <c r="Q364" s="83"/>
      <c r="R364" s="76" t="s">
        <v>149</v>
      </c>
      <c r="S364" s="95" t="s">
        <v>150</v>
      </c>
      <c r="T364" s="103"/>
      <c r="U364" s="104">
        <f>+T364</f>
        <v>0</v>
      </c>
      <c r="V364" s="104">
        <f>+U364</f>
        <v>0</v>
      </c>
      <c r="W364" s="104">
        <f>+V364</f>
        <v>0</v>
      </c>
      <c r="X364" s="104">
        <f>+W364</f>
        <v>0</v>
      </c>
      <c r="Y364" s="104">
        <f>+X364</f>
        <v>0</v>
      </c>
    </row>
    <row r="365" spans="1:25">
      <c r="A365" s="164" t="s">
        <v>151</v>
      </c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05"/>
      <c r="P365" s="105"/>
      <c r="Q365" s="83"/>
      <c r="R365" s="57"/>
      <c r="S365" s="95" t="s">
        <v>152</v>
      </c>
      <c r="T365" s="106"/>
      <c r="U365" s="107"/>
      <c r="V365" s="107">
        <f>_xlfn.RRI(3,V358,V366)</f>
        <v>-1</v>
      </c>
      <c r="W365" s="107">
        <f>_xlfn.RRI(W340-$T340,W358,W366)</f>
        <v>-1</v>
      </c>
      <c r="X365" s="107">
        <f>_xlfn.RRI(X340-$T340,X358,X366)</f>
        <v>-1</v>
      </c>
      <c r="Y365" s="107">
        <f>_xlfn.RRI(Y340-$T340,Y358,Y366)</f>
        <v>-1</v>
      </c>
    </row>
    <row r="366" spans="1:25">
      <c r="A366" s="108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>
        <v>0</v>
      </c>
      <c r="M366" s="109">
        <v>0.1</v>
      </c>
      <c r="N366" s="109">
        <v>0.17599999999999999</v>
      </c>
      <c r="O366" s="109">
        <v>0.27600000000000002</v>
      </c>
      <c r="P366" s="109">
        <v>0.43600000000000005</v>
      </c>
      <c r="Q366" s="83"/>
      <c r="R366" s="68" t="s">
        <v>153</v>
      </c>
      <c r="S366" s="95" t="s">
        <v>154</v>
      </c>
      <c r="T366" s="96">
        <f t="shared" ref="T366:Y366" si="10">+T361*T359</f>
        <v>0</v>
      </c>
      <c r="U366" s="96">
        <f t="shared" si="10"/>
        <v>0</v>
      </c>
      <c r="V366" s="96">
        <f t="shared" si="10"/>
        <v>0</v>
      </c>
      <c r="W366" s="96">
        <f t="shared" si="10"/>
        <v>0</v>
      </c>
      <c r="X366" s="96">
        <f t="shared" si="10"/>
        <v>0</v>
      </c>
      <c r="Y366" s="96">
        <f t="shared" si="10"/>
        <v>0</v>
      </c>
    </row>
    <row r="367" spans="1:25">
      <c r="A367" s="110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>
        <v>4.668122491959152</v>
      </c>
      <c r="L367" s="111">
        <v>7.1277458244286258</v>
      </c>
      <c r="M367" s="111">
        <v>8.8334123158438551</v>
      </c>
      <c r="N367" s="111">
        <v>9.7443828791652294</v>
      </c>
      <c r="O367" s="111">
        <v>14.162828595516423</v>
      </c>
      <c r="P367" s="111">
        <v>35.186</v>
      </c>
      <c r="Q367" s="83"/>
      <c r="R367" s="68" t="s">
        <v>155</v>
      </c>
      <c r="S367" s="95" t="s">
        <v>156</v>
      </c>
      <c r="T367" s="106">
        <f t="shared" ref="T367:Y367" si="11">T366/$T$358-1</f>
        <v>-1</v>
      </c>
      <c r="U367" s="106">
        <f t="shared" si="11"/>
        <v>-1</v>
      </c>
      <c r="V367" s="106">
        <f t="shared" si="11"/>
        <v>-1</v>
      </c>
      <c r="W367" s="106">
        <f t="shared" si="11"/>
        <v>-1</v>
      </c>
      <c r="X367" s="106">
        <f t="shared" si="11"/>
        <v>-1</v>
      </c>
      <c r="Y367" s="106">
        <f t="shared" si="11"/>
        <v>-1</v>
      </c>
    </row>
    <row r="368" spans="1:25">
      <c r="A368" s="112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>
        <v>1.0874308452595116</v>
      </c>
      <c r="O368" s="113">
        <v>2.0339453645254419</v>
      </c>
      <c r="P368" s="113">
        <v>6.5375057232555358</v>
      </c>
      <c r="Q368" s="83"/>
      <c r="R368" s="114" t="s">
        <v>157</v>
      </c>
      <c r="S368" s="95" t="s">
        <v>158</v>
      </c>
      <c r="T368" s="106">
        <f>(T362*T359)/T358-1</f>
        <v>-1</v>
      </c>
      <c r="U368" s="106"/>
      <c r="V368" s="106"/>
      <c r="W368" s="106"/>
      <c r="X368" s="106"/>
      <c r="Y368" s="106"/>
    </row>
    <row r="369" spans="1:18">
      <c r="A369" s="115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>
        <v>0.52689777029334151</v>
      </c>
      <c r="M369" s="116">
        <v>0.37560304811779294</v>
      </c>
      <c r="N369" s="116">
        <v>0.27801916218116407</v>
      </c>
      <c r="O369" s="116">
        <v>0.31978120392081222</v>
      </c>
      <c r="P369" s="116">
        <v>0.49777139145193139</v>
      </c>
      <c r="Q369" s="117"/>
      <c r="R369" s="118" t="s">
        <v>159</v>
      </c>
    </row>
    <row r="370" spans="1:18">
      <c r="A370" s="108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>
        <v>0.1</v>
      </c>
      <c r="N370" s="109">
        <v>0.17599999999999999</v>
      </c>
      <c r="O370" s="109">
        <v>0.27600000000000002</v>
      </c>
      <c r="P370" s="109">
        <v>0.43600000000000005</v>
      </c>
      <c r="Q370" s="83"/>
      <c r="R370" s="68" t="s">
        <v>153</v>
      </c>
    </row>
    <row r="371" spans="1:18">
      <c r="A371" s="110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>
        <v>7.1277458244286258</v>
      </c>
      <c r="M371" s="111">
        <v>8.8334123158438551</v>
      </c>
      <c r="N371" s="111">
        <v>9.7443828791652294</v>
      </c>
      <c r="O371" s="111">
        <v>14.162828595516423</v>
      </c>
      <c r="P371" s="111">
        <v>35.186</v>
      </c>
      <c r="Q371" s="83"/>
      <c r="R371" s="68" t="s">
        <v>155</v>
      </c>
    </row>
    <row r="372" spans="1:18">
      <c r="A372" s="112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>
        <v>0.36710583109862194</v>
      </c>
      <c r="O372" s="113">
        <v>0.98699966923297855</v>
      </c>
      <c r="P372" s="113">
        <v>3.9364835484745386</v>
      </c>
      <c r="Q372" s="83"/>
      <c r="R372" s="114" t="s">
        <v>157</v>
      </c>
    </row>
    <row r="373" spans="1:18">
      <c r="A373" s="115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>
        <v>0.16923300975598635</v>
      </c>
      <c r="O373" s="116">
        <v>0.25718521511333586</v>
      </c>
      <c r="P373" s="116">
        <v>0.49057702689052524</v>
      </c>
      <c r="Q373" s="117"/>
      <c r="R373" s="118" t="s">
        <v>159</v>
      </c>
    </row>
    <row r="374" spans="1:18">
      <c r="A374" s="108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>
        <v>7.5999999999999998E-2</v>
      </c>
      <c r="O374" s="109">
        <v>0.17599999999999999</v>
      </c>
      <c r="P374" s="109">
        <v>0.33599999999999997</v>
      </c>
      <c r="Q374" s="83"/>
      <c r="R374" s="68" t="s">
        <v>153</v>
      </c>
    </row>
    <row r="375" spans="1:18">
      <c r="A375" s="110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>
        <v>8.7334123158438555</v>
      </c>
      <c r="N375" s="111">
        <v>9.6443828791652297</v>
      </c>
      <c r="O375" s="111">
        <v>14.062828595516423</v>
      </c>
      <c r="P375" s="111">
        <v>35.085999999999999</v>
      </c>
      <c r="Q375" s="83"/>
      <c r="R375" s="68" t="s">
        <v>155</v>
      </c>
    </row>
    <row r="376" spans="1:18">
      <c r="A376" s="112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>
        <v>0.10430866314060583</v>
      </c>
      <c r="O376" s="113">
        <v>0.61023298648159829</v>
      </c>
      <c r="P376" s="113">
        <v>3.0174445830695742</v>
      </c>
      <c r="Q376" s="83"/>
      <c r="R376" s="114" t="s">
        <v>157</v>
      </c>
    </row>
    <row r="377" spans="1:18">
      <c r="A377" s="115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>
        <v>0.10430866314060568</v>
      </c>
      <c r="O377" s="116">
        <v>0.26894956025903161</v>
      </c>
      <c r="P377" s="116">
        <v>0.58970533456311014</v>
      </c>
      <c r="Q377" s="117"/>
      <c r="R377" s="118" t="s">
        <v>159</v>
      </c>
    </row>
    <row r="378" spans="1:18">
      <c r="A378" s="108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>
        <v>0.1</v>
      </c>
      <c r="P378" s="109">
        <v>0.26</v>
      </c>
      <c r="Q378" s="83"/>
      <c r="R378" s="68" t="s">
        <v>153</v>
      </c>
    </row>
    <row r="379" spans="1:18">
      <c r="A379" s="110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>
        <v>9.5683828791652292</v>
      </c>
      <c r="O379" s="111">
        <v>13.986828595516423</v>
      </c>
      <c r="P379" s="111">
        <v>35.01</v>
      </c>
      <c r="Q379" s="83"/>
      <c r="R379" s="68" t="s">
        <v>155</v>
      </c>
    </row>
    <row r="380" spans="1:18">
      <c r="A380" s="112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>
        <v>2.6589254884681583</v>
      </c>
      <c r="Q380" s="83"/>
      <c r="R380" s="114" t="s">
        <v>157</v>
      </c>
    </row>
    <row r="381" spans="1:18">
      <c r="A381" s="115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>
        <v>0.91283179826877558</v>
      </c>
      <c r="Q381" s="117"/>
      <c r="R381" s="118" t="s">
        <v>159</v>
      </c>
    </row>
    <row r="382" spans="1:18">
      <c r="A382" s="108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>
        <v>0.16</v>
      </c>
      <c r="Q382" s="83"/>
      <c r="R382" s="68" t="s">
        <v>153</v>
      </c>
    </row>
    <row r="383" spans="1:18">
      <c r="A383" s="110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>
        <v>13.886828595516423</v>
      </c>
      <c r="P383" s="111">
        <v>34.909999999999997</v>
      </c>
      <c r="Q383" s="83"/>
      <c r="R383" s="68" t="s">
        <v>155</v>
      </c>
    </row>
    <row r="384" spans="1:18">
      <c r="A384" s="112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>
        <v>1.5138929136974606</v>
      </c>
      <c r="Q384" s="83"/>
      <c r="R384" s="114" t="s">
        <v>157</v>
      </c>
    </row>
    <row r="385" spans="1:26">
      <c r="A385" s="115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>
        <v>1.5138929136974604</v>
      </c>
      <c r="Q385" s="117"/>
      <c r="R385" s="118" t="s">
        <v>159</v>
      </c>
    </row>
    <row r="387" spans="1:26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spans="1:26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spans="1:26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spans="1:26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spans="1:26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spans="1:26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spans="1:26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spans="1:26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spans="1:26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spans="1:26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spans="1:26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spans="1:26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spans="1:26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spans="1:26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spans="1:26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spans="1:26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spans="1:26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spans="1:26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spans="1:26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spans="1:26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spans="1:26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spans="1:26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spans="1:26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spans="1:26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spans="1:26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spans="1:26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spans="1:26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spans="1:26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spans="1:26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spans="1:26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spans="1:26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spans="1:26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spans="1:26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spans="1:26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spans="1:26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spans="1:26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spans="1:26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spans="1:26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spans="1:26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spans="1:26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spans="1:26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spans="1:26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spans="1:26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spans="1:26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spans="1:26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spans="1:26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spans="1:26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spans="1:26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spans="1:26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spans="1:26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spans="1:26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spans="1:26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spans="1:26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spans="1:26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spans="1:26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spans="1:26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spans="1:26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spans="1:26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spans="1:26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spans="1:26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spans="1:26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spans="1:26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spans="1:26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spans="1:26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spans="1:26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spans="1:26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spans="1:26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spans="1:26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spans="1:26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spans="1:26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spans="1:26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spans="1:26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spans="1:26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spans="1:26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spans="1:26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spans="1:26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spans="1:26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spans="1:26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spans="1:26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spans="1:26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spans="1:26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spans="1:26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spans="1:26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spans="1:26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spans="1:26">
      <c r="S472" s="120"/>
      <c r="T472" s="120"/>
      <c r="U472" s="120"/>
      <c r="V472" s="120"/>
      <c r="W472" s="120"/>
      <c r="X472" s="120"/>
      <c r="Y472" s="120"/>
      <c r="Z472" s="120"/>
    </row>
    <row r="473" spans="1:26">
      <c r="S473" s="120"/>
      <c r="T473" s="120"/>
      <c r="U473" s="120"/>
      <c r="V473" s="120"/>
      <c r="W473" s="120"/>
      <c r="X473" s="120"/>
      <c r="Y473" s="120"/>
      <c r="Z473" s="120"/>
    </row>
    <row r="474" spans="1:26">
      <c r="S474" s="120"/>
      <c r="T474" s="120"/>
      <c r="U474" s="120"/>
      <c r="V474" s="120"/>
      <c r="W474" s="120"/>
      <c r="X474" s="120"/>
      <c r="Y474" s="120"/>
      <c r="Z474" s="120"/>
    </row>
    <row r="475" spans="1:26">
      <c r="S475" s="120"/>
      <c r="T475" s="120"/>
      <c r="U475" s="120"/>
      <c r="V475" s="120"/>
      <c r="W475" s="120"/>
      <c r="X475" s="120"/>
      <c r="Y475" s="120"/>
      <c r="Z475" s="120"/>
    </row>
    <row r="476" spans="1:26">
      <c r="S476" s="120"/>
      <c r="T476" s="120"/>
      <c r="U476" s="120"/>
      <c r="V476" s="120"/>
      <c r="W476" s="120"/>
      <c r="X476" s="120"/>
      <c r="Y476" s="120"/>
      <c r="Z476" s="120"/>
    </row>
    <row r="477" spans="1:26">
      <c r="S477" s="120"/>
      <c r="T477" s="120"/>
      <c r="U477" s="120"/>
      <c r="V477" s="120"/>
      <c r="W477" s="120"/>
      <c r="X477" s="120"/>
      <c r="Y477" s="120"/>
      <c r="Z477" s="120"/>
    </row>
    <row r="478" spans="1:26">
      <c r="S478" s="120"/>
      <c r="T478" s="120"/>
      <c r="U478" s="120"/>
      <c r="V478" s="120"/>
      <c r="W478" s="120"/>
      <c r="X478" s="120"/>
      <c r="Y478" s="120"/>
      <c r="Z478" s="120"/>
    </row>
    <row r="479" spans="1:26">
      <c r="S479" s="120"/>
      <c r="T479" s="120"/>
      <c r="U479" s="120"/>
      <c r="V479" s="120"/>
      <c r="W479" s="120"/>
      <c r="X479" s="120"/>
      <c r="Y479" s="120"/>
      <c r="Z479" s="120"/>
    </row>
    <row r="480" spans="1:26">
      <c r="S480" s="120"/>
      <c r="T480" s="120"/>
      <c r="U480" s="120"/>
      <c r="V480" s="120"/>
      <c r="W480" s="120"/>
      <c r="X480" s="120"/>
      <c r="Y480" s="120"/>
      <c r="Z480" s="120"/>
    </row>
    <row r="481" spans="19:26">
      <c r="S481" s="120"/>
      <c r="T481" s="120"/>
      <c r="U481" s="120"/>
      <c r="V481" s="120"/>
      <c r="W481" s="120"/>
      <c r="X481" s="120"/>
      <c r="Y481" s="120"/>
      <c r="Z481" s="120"/>
    </row>
    <row r="482" spans="19:26">
      <c r="S482" s="120"/>
      <c r="T482" s="120"/>
      <c r="U482" s="120"/>
      <c r="V482" s="120"/>
      <c r="W482" s="120"/>
      <c r="X482" s="120"/>
      <c r="Y482" s="120"/>
      <c r="Z482" s="120"/>
    </row>
    <row r="483" spans="19:26">
      <c r="S483" s="120"/>
      <c r="T483" s="120"/>
      <c r="U483" s="120"/>
      <c r="V483" s="120"/>
      <c r="W483" s="120"/>
      <c r="X483" s="120"/>
      <c r="Y483" s="120"/>
      <c r="Z483" s="120"/>
    </row>
    <row r="484" spans="19:26">
      <c r="S484" s="120"/>
      <c r="T484" s="120"/>
      <c r="U484" s="120"/>
      <c r="V484" s="120"/>
      <c r="W484" s="120"/>
      <c r="X484" s="120"/>
      <c r="Y484" s="120"/>
      <c r="Z484" s="120"/>
    </row>
    <row r="485" spans="19:26">
      <c r="S485" s="120"/>
      <c r="T485" s="120"/>
      <c r="U485" s="120"/>
      <c r="V485" s="120"/>
      <c r="W485" s="120"/>
      <c r="X485" s="120"/>
      <c r="Y485" s="120"/>
      <c r="Z485" s="120"/>
    </row>
    <row r="486" spans="19:26">
      <c r="S486" s="120"/>
      <c r="T486" s="120"/>
      <c r="U486" s="120"/>
      <c r="V486" s="120"/>
      <c r="W486" s="120"/>
      <c r="X486" s="120"/>
      <c r="Y486" s="120"/>
      <c r="Z486" s="120"/>
    </row>
    <row r="487" spans="19:26">
      <c r="S487" s="120"/>
      <c r="T487" s="120"/>
      <c r="U487" s="120"/>
      <c r="V487" s="120"/>
      <c r="W487" s="120"/>
      <c r="X487" s="120"/>
      <c r="Y487" s="120"/>
      <c r="Z487" s="120"/>
    </row>
    <row r="488" spans="19:26">
      <c r="S488" s="120"/>
      <c r="T488" s="120"/>
      <c r="U488" s="120"/>
      <c r="V488" s="120"/>
      <c r="W488" s="120"/>
      <c r="X488" s="120"/>
      <c r="Y488" s="120"/>
      <c r="Z488" s="120"/>
    </row>
    <row r="489" spans="19:26">
      <c r="S489" s="120"/>
      <c r="T489" s="120"/>
      <c r="U489" s="120"/>
      <c r="V489" s="120"/>
      <c r="W489" s="120"/>
      <c r="X489" s="120"/>
      <c r="Y489" s="120"/>
      <c r="Z489" s="120"/>
    </row>
    <row r="490" spans="19:26">
      <c r="S490" s="120"/>
      <c r="T490" s="120"/>
      <c r="U490" s="120"/>
      <c r="V490" s="120"/>
      <c r="W490" s="120"/>
      <c r="X490" s="120"/>
      <c r="Y490" s="120"/>
      <c r="Z490" s="120"/>
    </row>
    <row r="491" spans="19:26">
      <c r="S491" s="120"/>
      <c r="T491" s="120"/>
      <c r="U491" s="120"/>
      <c r="V491" s="120"/>
      <c r="W491" s="120"/>
      <c r="X491" s="120"/>
      <c r="Y491" s="120"/>
      <c r="Z491" s="120"/>
    </row>
    <row r="492" spans="19:26">
      <c r="S492" s="120"/>
      <c r="T492" s="120"/>
      <c r="U492" s="120"/>
      <c r="V492" s="120"/>
      <c r="W492" s="120"/>
      <c r="X492" s="120"/>
      <c r="Y492" s="120"/>
      <c r="Z492" s="120"/>
    </row>
    <row r="493" spans="19:26">
      <c r="S493" s="120"/>
      <c r="T493" s="120"/>
      <c r="U493" s="120"/>
      <c r="V493" s="120"/>
      <c r="W493" s="120"/>
      <c r="X493" s="120"/>
      <c r="Y493" s="120"/>
      <c r="Z493" s="120"/>
    </row>
    <row r="494" spans="19:26">
      <c r="S494" s="120"/>
      <c r="T494" s="120"/>
      <c r="U494" s="120"/>
      <c r="V494" s="120"/>
      <c r="W494" s="120"/>
      <c r="X494" s="120"/>
      <c r="Y494" s="120"/>
      <c r="Z494" s="120"/>
    </row>
    <row r="495" spans="19:26">
      <c r="S495" s="120"/>
      <c r="T495" s="120"/>
      <c r="U495" s="120"/>
      <c r="V495" s="120"/>
      <c r="W495" s="120"/>
      <c r="X495" s="120"/>
      <c r="Y495" s="120"/>
      <c r="Z495" s="120"/>
    </row>
    <row r="496" spans="19:26">
      <c r="S496" s="120"/>
      <c r="T496" s="120"/>
      <c r="U496" s="120"/>
      <c r="V496" s="120"/>
      <c r="W496" s="120"/>
      <c r="X496" s="120"/>
      <c r="Y496" s="120"/>
      <c r="Z496" s="120"/>
    </row>
    <row r="497" spans="19:26">
      <c r="S497" s="120"/>
      <c r="T497" s="120"/>
      <c r="U497" s="120"/>
      <c r="V497" s="120"/>
      <c r="W497" s="120"/>
      <c r="X497" s="120"/>
      <c r="Y497" s="120"/>
      <c r="Z497" s="120"/>
    </row>
    <row r="498" spans="19:26">
      <c r="S498" s="120"/>
      <c r="T498" s="120"/>
      <c r="U498" s="120"/>
      <c r="V498" s="120"/>
      <c r="W498" s="120"/>
      <c r="X498" s="120"/>
      <c r="Y498" s="120"/>
      <c r="Z498" s="120"/>
    </row>
    <row r="499" spans="19:26">
      <c r="S499" s="120"/>
      <c r="T499" s="120"/>
      <c r="U499" s="120"/>
      <c r="V499" s="120"/>
      <c r="W499" s="120"/>
      <c r="X499" s="120"/>
      <c r="Y499" s="120"/>
      <c r="Z499" s="120"/>
    </row>
    <row r="500" spans="19:26">
      <c r="S500" s="120"/>
      <c r="T500" s="120"/>
      <c r="U500" s="120"/>
      <c r="V500" s="120"/>
      <c r="W500" s="120"/>
      <c r="X500" s="120"/>
      <c r="Y500" s="120"/>
      <c r="Z500" s="120"/>
    </row>
    <row r="501" spans="19:26">
      <c r="S501" s="120"/>
      <c r="T501" s="120"/>
      <c r="U501" s="120"/>
      <c r="V501" s="120"/>
      <c r="W501" s="120"/>
      <c r="X501" s="120"/>
      <c r="Y501" s="120"/>
      <c r="Z501" s="120"/>
    </row>
    <row r="502" spans="19:26">
      <c r="S502" s="120"/>
      <c r="T502" s="120"/>
      <c r="U502" s="120"/>
      <c r="V502" s="120"/>
      <c r="W502" s="120"/>
      <c r="X502" s="120"/>
      <c r="Y502" s="120"/>
      <c r="Z502" s="120"/>
    </row>
    <row r="503" spans="19:26">
      <c r="S503" s="120"/>
      <c r="T503" s="120"/>
      <c r="U503" s="120"/>
      <c r="V503" s="120"/>
      <c r="W503" s="120"/>
      <c r="X503" s="120"/>
      <c r="Y503" s="120"/>
      <c r="Z503" s="120"/>
    </row>
    <row r="504" spans="19:26">
      <c r="S504" s="120"/>
      <c r="T504" s="120"/>
      <c r="U504" s="120"/>
      <c r="V504" s="120"/>
      <c r="W504" s="120"/>
      <c r="X504" s="120"/>
      <c r="Y504" s="120"/>
      <c r="Z504" s="120"/>
    </row>
    <row r="505" spans="19:26">
      <c r="S505" s="120"/>
      <c r="T505" s="120"/>
      <c r="U505" s="120"/>
      <c r="V505" s="120"/>
      <c r="W505" s="120"/>
      <c r="X505" s="120"/>
      <c r="Y505" s="120"/>
      <c r="Z505" s="120"/>
    </row>
    <row r="506" spans="19:26">
      <c r="S506" s="120"/>
      <c r="T506" s="120"/>
      <c r="U506" s="120"/>
      <c r="V506" s="120"/>
      <c r="W506" s="120"/>
      <c r="X506" s="120"/>
      <c r="Y506" s="120"/>
      <c r="Z506" s="120"/>
    </row>
    <row r="507" spans="19:26">
      <c r="S507" s="120"/>
      <c r="T507" s="120"/>
      <c r="U507" s="120"/>
      <c r="V507" s="120"/>
      <c r="W507" s="120"/>
      <c r="X507" s="120"/>
      <c r="Y507" s="120"/>
      <c r="Z507" s="120"/>
    </row>
    <row r="508" spans="19:26">
      <c r="S508" s="120"/>
      <c r="T508" s="120"/>
      <c r="U508" s="120"/>
      <c r="V508" s="120"/>
      <c r="W508" s="120"/>
      <c r="X508" s="120"/>
      <c r="Y508" s="120"/>
      <c r="Z508" s="120"/>
    </row>
    <row r="509" spans="19:26">
      <c r="S509" s="120"/>
      <c r="T509" s="120"/>
      <c r="U509" s="120"/>
      <c r="V509" s="120"/>
      <c r="W509" s="120"/>
      <c r="X509" s="120"/>
      <c r="Y509" s="120"/>
      <c r="Z509" s="120"/>
    </row>
    <row r="510" spans="19:26">
      <c r="S510" s="120"/>
      <c r="T510" s="120"/>
      <c r="U510" s="120"/>
      <c r="V510" s="120"/>
      <c r="W510" s="120"/>
      <c r="X510" s="120"/>
      <c r="Y510" s="120"/>
      <c r="Z510" s="120"/>
    </row>
    <row r="511" spans="19:26">
      <c r="S511" s="120"/>
      <c r="T511" s="120"/>
      <c r="U511" s="120"/>
      <c r="V511" s="120"/>
      <c r="W511" s="120"/>
      <c r="X511" s="120"/>
      <c r="Y511" s="120"/>
      <c r="Z511" s="120"/>
    </row>
    <row r="512" spans="19:26">
      <c r="S512" s="120"/>
      <c r="T512" s="120"/>
      <c r="U512" s="120"/>
      <c r="V512" s="120"/>
    </row>
    <row r="513" spans="19:22">
      <c r="S513" s="120"/>
      <c r="T513" s="120"/>
      <c r="U513" s="120"/>
      <c r="V513" s="120"/>
    </row>
  </sheetData>
  <mergeCells count="62">
    <mergeCell ref="A62:N62"/>
    <mergeCell ref="A2:N2"/>
    <mergeCell ref="A3:N3"/>
    <mergeCell ref="A9:N9"/>
    <mergeCell ref="A15:N15"/>
    <mergeCell ref="A21:N21"/>
    <mergeCell ref="A27:N27"/>
    <mergeCell ref="A33:N33"/>
    <mergeCell ref="A39:N39"/>
    <mergeCell ref="A45:N45"/>
    <mergeCell ref="A51:N51"/>
    <mergeCell ref="A57:N57"/>
    <mergeCell ref="A119:N119"/>
    <mergeCell ref="A63:N63"/>
    <mergeCell ref="A69:N69"/>
    <mergeCell ref="A75:N75"/>
    <mergeCell ref="A81:N81"/>
    <mergeCell ref="A87:N87"/>
    <mergeCell ref="A93:N93"/>
    <mergeCell ref="A99:N99"/>
    <mergeCell ref="A105:N105"/>
    <mergeCell ref="A106:N106"/>
    <mergeCell ref="A112:N112"/>
    <mergeCell ref="A118:N118"/>
    <mergeCell ref="A193:N193"/>
    <mergeCell ref="A126:N126"/>
    <mergeCell ref="A132:N132"/>
    <mergeCell ref="A138:N138"/>
    <mergeCell ref="A139:N139"/>
    <mergeCell ref="A147:N147"/>
    <mergeCell ref="A155:O155"/>
    <mergeCell ref="A156:O156"/>
    <mergeCell ref="A164:O164"/>
    <mergeCell ref="A172:O172"/>
    <mergeCell ref="A180:N180"/>
    <mergeCell ref="A187:N187"/>
    <mergeCell ref="A269:N269"/>
    <mergeCell ref="A199:N199"/>
    <mergeCell ref="A207:N207"/>
    <mergeCell ref="A215:N215"/>
    <mergeCell ref="A222:N222"/>
    <mergeCell ref="A228:N228"/>
    <mergeCell ref="A234:N234"/>
    <mergeCell ref="A240:N240"/>
    <mergeCell ref="A248:N248"/>
    <mergeCell ref="A256:N256"/>
    <mergeCell ref="A257:N257"/>
    <mergeCell ref="A263:N263"/>
    <mergeCell ref="S339:Y339"/>
    <mergeCell ref="A340:O340"/>
    <mergeCell ref="A274:N274"/>
    <mergeCell ref="A275:N275"/>
    <mergeCell ref="A280:N280"/>
    <mergeCell ref="A285:N285"/>
    <mergeCell ref="A290:N290"/>
    <mergeCell ref="A295:N295"/>
    <mergeCell ref="A356:N356"/>
    <mergeCell ref="A365:N365"/>
    <mergeCell ref="A296:N296"/>
    <mergeCell ref="A329:N329"/>
    <mergeCell ref="A332:N332"/>
    <mergeCell ref="A335:N335"/>
  </mergeCells>
  <conditionalFormatting sqref="A200:A203 A297:A300 A302:A320 A327:A328">
    <cfRule type="expression" dxfId="70" priority="357">
      <formula>A200/#REF!&gt;1</formula>
    </cfRule>
    <cfRule type="expression" dxfId="69" priority="356">
      <formula>A200/#REF!&lt;1</formula>
    </cfRule>
  </conditionalFormatting>
  <conditionalFormatting sqref="A262 A333:A334">
    <cfRule type="expression" dxfId="68" priority="358">
      <formula>A262/#REF!&lt;1</formula>
    </cfRule>
    <cfRule type="expression" dxfId="67" priority="359">
      <formula>A262/#REF!&gt;1</formula>
    </cfRule>
  </conditionalFormatting>
  <conditionalFormatting sqref="A245:Q338 A120:P244 A1:XFD119 R120:XFD338 A365:P377 R365:R377 S369:XFD377 A378:XFD1048576">
    <cfRule type="cellIs" dxfId="66" priority="303" operator="lessThan">
      <formula>0</formula>
    </cfRule>
  </conditionalFormatting>
  <conditionalFormatting sqref="A339:R364 Z339:XFD368">
    <cfRule type="cellIs" dxfId="65" priority="184" operator="lessThan">
      <formula>0</formula>
    </cfRule>
  </conditionalFormatting>
  <conditionalFormatting sqref="B120:N124">
    <cfRule type="expression" dxfId="64" priority="317">
      <formula>B120/A120&gt;1</formula>
    </cfRule>
  </conditionalFormatting>
  <conditionalFormatting sqref="B131:N131">
    <cfRule type="expression" dxfId="63" priority="315">
      <formula>B131/A131&gt;1</formula>
    </cfRule>
  </conditionalFormatting>
  <conditionalFormatting sqref="B133:N136 B137:I137">
    <cfRule type="expression" dxfId="62" priority="351">
      <formula>B133/A133&gt;1</formula>
    </cfRule>
  </conditionalFormatting>
  <conditionalFormatting sqref="B145:N145 B262:N262 B333:N334">
    <cfRule type="expression" dxfId="61" priority="349">
      <formula>B145/A145&gt;1</formula>
    </cfRule>
    <cfRule type="expression" dxfId="60" priority="348">
      <formula>B145/A145&lt;1</formula>
    </cfRule>
  </conditionalFormatting>
  <conditionalFormatting sqref="B148:N153">
    <cfRule type="expression" dxfId="59" priority="345">
      <formula>B148/A148&gt;1</formula>
    </cfRule>
  </conditionalFormatting>
  <conditionalFormatting sqref="B162:N162">
    <cfRule type="expression" dxfId="58" priority="342">
      <formula>B162/A162&lt;1</formula>
    </cfRule>
    <cfRule type="expression" dxfId="57" priority="343">
      <formula>B162/A162&gt;1</formula>
    </cfRule>
  </conditionalFormatting>
  <conditionalFormatting sqref="B170:N170">
    <cfRule type="expression" dxfId="56" priority="340">
      <formula>B170/A170&lt;1</formula>
    </cfRule>
    <cfRule type="expression" dxfId="55" priority="341">
      <formula>B170/A170&gt;1</formula>
    </cfRule>
  </conditionalFormatting>
  <conditionalFormatting sqref="B178:N178">
    <cfRule type="expression" dxfId="54" priority="338">
      <formula>B178/A178&lt;1</formula>
    </cfRule>
    <cfRule type="expression" dxfId="53" priority="339">
      <formula>B178/A178&gt;1</formula>
    </cfRule>
  </conditionalFormatting>
  <conditionalFormatting sqref="B200:N205">
    <cfRule type="expression" dxfId="52" priority="311">
      <formula>B200/A200&gt;1</formula>
    </cfRule>
  </conditionalFormatting>
  <conditionalFormatting sqref="B208:N213">
    <cfRule type="expression" dxfId="51" priority="333">
      <formula>B208/A208&gt;1</formula>
    </cfRule>
  </conditionalFormatting>
  <conditionalFormatting sqref="B221:N221">
    <cfRule type="expression" dxfId="50" priority="326">
      <formula>B221/A221&lt;1</formula>
    </cfRule>
    <cfRule type="expression" dxfId="49" priority="327">
      <formula>B221/A221&gt;1</formula>
    </cfRule>
  </conditionalFormatting>
  <conditionalFormatting sqref="B241:N246">
    <cfRule type="expression" dxfId="48" priority="309">
      <formula>B241/A241&gt;1</formula>
    </cfRule>
  </conditionalFormatting>
  <conditionalFormatting sqref="B249:N254">
    <cfRule type="expression" dxfId="47" priority="305">
      <formula>B249/A249&gt;1</formula>
    </cfRule>
  </conditionalFormatting>
  <conditionalFormatting sqref="B268:N268">
    <cfRule type="expression" dxfId="46" priority="325">
      <formula>B268/A268&gt;1</formula>
    </cfRule>
  </conditionalFormatting>
  <conditionalFormatting sqref="B297:N324 B326:N328">
    <cfRule type="expression" dxfId="45" priority="321">
      <formula>B297/A297&gt;1</formula>
    </cfRule>
  </conditionalFormatting>
  <conditionalFormatting sqref="B325:N325">
    <cfRule type="expression" dxfId="44" priority="302">
      <formula>B325/A325&gt;1</formula>
    </cfRule>
  </conditionalFormatting>
  <conditionalFormatting sqref="B330:N331">
    <cfRule type="expression" dxfId="43" priority="319">
      <formula>B330/A330&gt;1</formula>
    </cfRule>
  </conditionalFormatting>
  <conditionalFormatting sqref="B120:P124">
    <cfRule type="expression" dxfId="42" priority="225">
      <formula>B120/A120&lt;1</formula>
    </cfRule>
  </conditionalFormatting>
  <conditionalFormatting sqref="B131:P131">
    <cfRule type="expression" dxfId="41" priority="223">
      <formula>B131/A131&lt;1</formula>
    </cfRule>
  </conditionalFormatting>
  <conditionalFormatting sqref="B133:P137">
    <cfRule type="expression" dxfId="40" priority="221">
      <formula>B133/A133&lt;1</formula>
    </cfRule>
  </conditionalFormatting>
  <conditionalFormatting sqref="B148:P153">
    <cfRule type="expression" dxfId="39" priority="253">
      <formula>B148/A148&lt;1</formula>
    </cfRule>
  </conditionalFormatting>
  <conditionalFormatting sqref="B200:P205">
    <cfRule type="expression" dxfId="38" priority="219">
      <formula>B200/A200&lt;1</formula>
    </cfRule>
  </conditionalFormatting>
  <conditionalFormatting sqref="B208:P213">
    <cfRule type="expression" dxfId="37" priority="241">
      <formula>B208/A208&lt;1</formula>
    </cfRule>
  </conditionalFormatting>
  <conditionalFormatting sqref="B241:P246">
    <cfRule type="expression" dxfId="36" priority="217">
      <formula>B241/A241&lt;1</formula>
    </cfRule>
  </conditionalFormatting>
  <conditionalFormatting sqref="B249:P254">
    <cfRule type="expression" dxfId="35" priority="213">
      <formula>B249/A249&lt;1</formula>
    </cfRule>
  </conditionalFormatting>
  <conditionalFormatting sqref="B268:P268">
    <cfRule type="expression" dxfId="34" priority="233">
      <formula>B268/A268&lt;1</formula>
    </cfRule>
  </conditionalFormatting>
  <conditionalFormatting sqref="B297:P328">
    <cfRule type="expression" dxfId="33" priority="211">
      <formula>B297/A297&lt;1</formula>
    </cfRule>
  </conditionalFormatting>
  <conditionalFormatting sqref="B330:P331">
    <cfRule type="expression" dxfId="32" priority="227">
      <formula>B330/A330&lt;1</formula>
    </cfRule>
  </conditionalFormatting>
  <conditionalFormatting sqref="J137:K137">
    <cfRule type="expression" dxfId="31" priority="294">
      <formula>J137/I137&gt;1</formula>
    </cfRule>
  </conditionalFormatting>
  <conditionalFormatting sqref="L137:N137">
    <cfRule type="expression" dxfId="30" priority="313">
      <formula>L137/K137&gt;1</formula>
    </cfRule>
  </conditionalFormatting>
  <conditionalFormatting sqref="O120:P124">
    <cfRule type="expression" dxfId="29" priority="226">
      <formula>O120/N120&gt;1</formula>
    </cfRule>
  </conditionalFormatting>
  <conditionalFormatting sqref="O131:P131">
    <cfRule type="expression" dxfId="28" priority="224">
      <formula>O131/N131&gt;1</formula>
    </cfRule>
  </conditionalFormatting>
  <conditionalFormatting sqref="O133:P137">
    <cfRule type="expression" dxfId="27" priority="222">
      <formula>O133/N133&gt;1</formula>
    </cfRule>
  </conditionalFormatting>
  <conditionalFormatting sqref="O145:P145 O262:P262 O333:P334">
    <cfRule type="expression" dxfId="26" priority="257">
      <formula>O145/N145&lt;1</formula>
    </cfRule>
    <cfRule type="expression" dxfId="25" priority="258">
      <formula>O145/N145&gt;1</formula>
    </cfRule>
  </conditionalFormatting>
  <conditionalFormatting sqref="O148:P153">
    <cfRule type="expression" dxfId="24" priority="254">
      <formula>O148/N148&gt;1</formula>
    </cfRule>
  </conditionalFormatting>
  <conditionalFormatting sqref="O162:P162">
    <cfRule type="expression" dxfId="23" priority="251">
      <formula>O162/N162&lt;1</formula>
    </cfRule>
    <cfRule type="expression" dxfId="22" priority="252">
      <formula>O162/N162&gt;1</formula>
    </cfRule>
  </conditionalFormatting>
  <conditionalFormatting sqref="O170:P170">
    <cfRule type="expression" dxfId="21" priority="249">
      <formula>O170/N170&lt;1</formula>
    </cfRule>
    <cfRule type="expression" dxfId="20" priority="250">
      <formula>O170/N170&gt;1</formula>
    </cfRule>
  </conditionalFormatting>
  <conditionalFormatting sqref="O178:P178">
    <cfRule type="expression" dxfId="19" priority="247">
      <formula>O178/N178&lt;1</formula>
    </cfRule>
    <cfRule type="expression" dxfId="18" priority="248">
      <formula>O178/N178&gt;1</formula>
    </cfRule>
  </conditionalFormatting>
  <conditionalFormatting sqref="O200:P205">
    <cfRule type="expression" dxfId="17" priority="220">
      <formula>O200/N200&gt;1</formula>
    </cfRule>
  </conditionalFormatting>
  <conditionalFormatting sqref="O208:P213">
    <cfRule type="expression" dxfId="16" priority="242">
      <formula>O208/N208&gt;1</formula>
    </cfRule>
  </conditionalFormatting>
  <conditionalFormatting sqref="O221:P221">
    <cfRule type="expression" dxfId="15" priority="235">
      <formula>O221/N221&lt;1</formula>
    </cfRule>
    <cfRule type="expression" dxfId="14" priority="236">
      <formula>O221/N221&gt;1</formula>
    </cfRule>
  </conditionalFormatting>
  <conditionalFormatting sqref="O241:P246">
    <cfRule type="expression" dxfId="13" priority="218">
      <formula>O241/N241&gt;1</formula>
    </cfRule>
  </conditionalFormatting>
  <conditionalFormatting sqref="O249:P254">
    <cfRule type="expression" dxfId="12" priority="214">
      <formula>O249/N249&gt;1</formula>
    </cfRule>
  </conditionalFormatting>
  <conditionalFormatting sqref="O268:P268">
    <cfRule type="expression" dxfId="11" priority="234">
      <formula>O268/N268&gt;1</formula>
    </cfRule>
  </conditionalFormatting>
  <conditionalFormatting sqref="O297:P328">
    <cfRule type="expression" dxfId="10" priority="212">
      <formula>O297/N297&gt;1</formula>
    </cfRule>
  </conditionalFormatting>
  <conditionalFormatting sqref="O330:P331">
    <cfRule type="expression" dxfId="9" priority="228">
      <formula>O330/N330&gt;1</formula>
    </cfRule>
  </conditionalFormatting>
  <conditionalFormatting sqref="Q120:Q244">
    <cfRule type="cellIs" dxfId="8" priority="181" operator="lessThan">
      <formula>0</formula>
    </cfRule>
  </conditionalFormatting>
  <conditionalFormatting sqref="Q327:Q328">
    <cfRule type="cellIs" dxfId="7" priority="299" operator="lessThan">
      <formula>0</formula>
    </cfRule>
  </conditionalFormatting>
  <conditionalFormatting sqref="Q340:Q377">
    <cfRule type="cellIs" dxfId="6" priority="295" operator="lessThan">
      <formula>0</formula>
    </cfRule>
  </conditionalFormatting>
  <conditionalFormatting sqref="Q359:R364">
    <cfRule type="cellIs" dxfId="5" priority="300" operator="lessThan">
      <formula>0</formula>
    </cfRule>
  </conditionalFormatting>
  <conditionalFormatting sqref="Q370:R385">
    <cfRule type="cellIs" dxfId="4" priority="296" operator="lessThan">
      <formula>0</formula>
    </cfRule>
  </conditionalFormatting>
  <conditionalFormatting sqref="R327:R328">
    <cfRule type="cellIs" dxfId="3" priority="298" operator="lessThan">
      <formula>0</formula>
    </cfRule>
  </conditionalFormatting>
  <conditionalFormatting sqref="S339 S340:Y357">
    <cfRule type="cellIs" dxfId="2" priority="2" operator="lessThan">
      <formula>0</formula>
    </cfRule>
  </conditionalFormatting>
  <conditionalFormatting sqref="S367:Y368">
    <cfRule type="cellIs" dxfId="1" priority="5" operator="lessThan">
      <formula>0</formula>
    </cfRule>
  </conditionalFormatting>
  <conditionalFormatting sqref="T368:Y3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SABINA</vt:lpstr>
      <vt:lpstr>SPA</vt:lpstr>
      <vt:lpstr>RPH</vt:lpstr>
      <vt:lpstr>SISB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Prapas Boonchuen</dc:creator>
  <cp:lastModifiedBy>Banpoj Tewuthatanont</cp:lastModifiedBy>
  <dcterms:created xsi:type="dcterms:W3CDTF">2023-12-18T04:45:58Z</dcterms:created>
  <dcterms:modified xsi:type="dcterms:W3CDTF">2023-12-26T06:55:19Z</dcterms:modified>
</cp:coreProperties>
</file>